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2038453082fa4f8/Dokumenty/arch2025/VO/Rychnov n_K^J ul. U Obůrky^J Na Vyhlídku - VO/"/>
    </mc:Choice>
  </mc:AlternateContent>
  <xr:revisionPtr revIDLastSave="11" documentId="8_{AA03B6FC-9531-4B07-8BD5-44067443CA88}" xr6:coauthVersionLast="47" xr6:coauthVersionMax="47" xr10:uidLastSave="{B7244B9F-49C6-4B5F-A74A-93D7A74337AD}"/>
  <bookViews>
    <workbookView xWindow="-120" yWindow="-120" windowWidth="29040" windowHeight="16440" xr2:uid="{00000000-000D-0000-FFFF-FFFF00000000}"/>
  </bookViews>
  <sheets>
    <sheet name="Titulní list rozpočtu" sheetId="1" r:id="rId1"/>
    <sheet name="Rekapitulace" sheetId="2" r:id="rId2"/>
    <sheet name="Položky všech ceníků" sheetId="3" r:id="rId3"/>
  </sheets>
  <definedNames>
    <definedName name="_xlnm.Print_Titles" localSheetId="2">'Položky všech ceníků'!$1:$7</definedName>
    <definedName name="_xlnm.Print_Titles" localSheetId="0">'Titulní list rozpočtu'!$1:$7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0" i="3" l="1"/>
  <c r="G118" i="3"/>
  <c r="G116" i="3"/>
  <c r="G115" i="3"/>
  <c r="G114" i="3"/>
  <c r="G113" i="3"/>
  <c r="G112" i="3"/>
  <c r="G110" i="3"/>
  <c r="G108" i="3"/>
  <c r="G107" i="3"/>
  <c r="G106" i="3"/>
  <c r="G105" i="3"/>
  <c r="G103" i="3"/>
  <c r="G101" i="3"/>
  <c r="G100" i="3"/>
  <c r="G99" i="3"/>
  <c r="G90" i="3"/>
  <c r="G89" i="3"/>
  <c r="G88" i="3"/>
  <c r="G87" i="3"/>
  <c r="G86" i="3"/>
  <c r="G85" i="3"/>
  <c r="G84" i="3"/>
  <c r="G83" i="3"/>
  <c r="G73" i="3"/>
  <c r="G71" i="3"/>
  <c r="G69" i="3"/>
  <c r="G67" i="3"/>
  <c r="G66" i="3"/>
  <c r="G65" i="3"/>
  <c r="G64" i="3"/>
  <c r="G62" i="3"/>
  <c r="G60" i="3"/>
  <c r="G58" i="3"/>
  <c r="G56" i="3"/>
  <c r="G53" i="3"/>
  <c r="G54" i="3" s="1"/>
  <c r="D13" i="2" s="1"/>
  <c r="G43" i="3"/>
  <c r="G42" i="3"/>
  <c r="G40" i="3"/>
  <c r="G39" i="3"/>
  <c r="G37" i="3"/>
  <c r="G35" i="3"/>
  <c r="G33" i="3"/>
  <c r="G32" i="3"/>
  <c r="G30" i="3"/>
  <c r="G29" i="3"/>
  <c r="G28" i="3"/>
  <c r="G27" i="3"/>
  <c r="G25" i="3"/>
  <c r="G23" i="3"/>
  <c r="G13" i="3"/>
  <c r="G12" i="3"/>
  <c r="D123" i="3" l="1"/>
  <c r="G123" i="3" s="1"/>
  <c r="G14" i="3"/>
  <c r="D11" i="2" s="1"/>
  <c r="G121" i="3"/>
  <c r="G91" i="3"/>
  <c r="D19" i="2" s="1"/>
  <c r="D20" i="2" s="1"/>
  <c r="G74" i="3"/>
  <c r="D14" i="2" s="1"/>
  <c r="G44" i="3"/>
  <c r="D12" i="2" s="1"/>
  <c r="D16" i="2" l="1"/>
  <c r="D22" i="2" s="1"/>
  <c r="G124" i="3"/>
  <c r="D15" i="2" s="1"/>
</calcChain>
</file>

<file path=xl/sharedStrings.xml><?xml version="1.0" encoding="utf-8"?>
<sst xmlns="http://schemas.openxmlformats.org/spreadsheetml/2006/main" count="379" uniqueCount="207">
  <si>
    <r>
      <rPr>
        <b/>
        <sz val="16"/>
        <color rgb="FFFF0000"/>
        <rFont val="Arial"/>
      </rPr>
      <t>Sollertia spol. s r.o.</t>
    </r>
  </si>
  <si>
    <t>Lipová 93, 541 01 Trutnov, tel./fax 499 814 092, mobil 604 973 681</t>
  </si>
  <si>
    <t>e-mail: podlipny@sollertia.cz, web: www.sollertia.cz</t>
  </si>
  <si>
    <t xml:space="preserve">zpracováno programem OCEP </t>
  </si>
  <si>
    <t>Zakázka číslo:</t>
  </si>
  <si>
    <t>56/24</t>
  </si>
  <si>
    <t>Název:</t>
  </si>
  <si>
    <t>Chodník na pozemku 2573/156, Na Láni, Rychnov nad Kněžnou</t>
  </si>
  <si>
    <t/>
  </si>
  <si>
    <t>SO 401 Veřejné osvětlení</t>
  </si>
  <si>
    <t>Investor:</t>
  </si>
  <si>
    <t xml:space="preserve">Město Rychnov nad Kněžnou, </t>
  </si>
  <si>
    <t>Havlíčkova čp. 136,  Rychnov nad Kněžnou</t>
  </si>
  <si>
    <t>vypracoval:</t>
  </si>
  <si>
    <t>Lukáš Jirásek</t>
  </si>
  <si>
    <t>e-mail:</t>
  </si>
  <si>
    <t>telefon:</t>
  </si>
  <si>
    <t>dne:</t>
  </si>
  <si>
    <t>24.02.2025</t>
  </si>
  <si>
    <t>Rekapitulace</t>
  </si>
  <si>
    <t>Kap.</t>
  </si>
  <si>
    <t>Popis položky</t>
  </si>
  <si>
    <t>Základ DPH</t>
  </si>
  <si>
    <t>A.</t>
  </si>
  <si>
    <t>UPRAVENÉ ROZPOČTOVÉ NÁKLADY</t>
  </si>
  <si>
    <t>1.</t>
  </si>
  <si>
    <t>2.</t>
  </si>
  <si>
    <t>3.</t>
  </si>
  <si>
    <t>4.</t>
  </si>
  <si>
    <t>5.</t>
  </si>
  <si>
    <t>6.</t>
  </si>
  <si>
    <t>CELKEM URN</t>
  </si>
  <si>
    <t>Σ</t>
  </si>
  <si>
    <t>REKAPITULACE CELKEM</t>
  </si>
  <si>
    <t>21-M - Elektromontážní práce – silnoproud</t>
  </si>
  <si>
    <t>Poř.č.</t>
  </si>
  <si>
    <t>Číslo pol.</t>
  </si>
  <si>
    <t>Cena/jedn. [Kč]</t>
  </si>
  <si>
    <t>Množství</t>
  </si>
  <si>
    <t>Jedn.</t>
  </si>
  <si>
    <t>Celkem [Kč]</t>
  </si>
  <si>
    <t>210204002</t>
  </si>
  <si>
    <t>Montáž stožárů osvětlení parkových ocelových</t>
  </si>
  <si>
    <t>3,00</t>
  </si>
  <si>
    <t>ks</t>
  </si>
  <si>
    <t>210204201</t>
  </si>
  <si>
    <t>Montáž elektrovýzbroje stožárů osvětlení 1 okruh</t>
  </si>
  <si>
    <t>46-M - Zemní a pomocné stavební práce při elektromontážích</t>
  </si>
  <si>
    <t>460010024</t>
  </si>
  <si>
    <t>Vytyčení trasy vedení kabelového podzemního v zastavěném prostoru</t>
  </si>
  <si>
    <t>0,05</t>
  </si>
  <si>
    <t>km</t>
  </si>
  <si>
    <t>20+5+25</t>
  </si>
  <si>
    <t>460161162</t>
  </si>
  <si>
    <t>Hloubení kabelových rýh ručně š 35 cm hl 70 cm v hornině tř I skupiny 3</t>
  </si>
  <si>
    <t>50,00</t>
  </si>
  <si>
    <t>m</t>
  </si>
  <si>
    <t>460241111</t>
  </si>
  <si>
    <t>Příplatek za ztížení vykopávky při elektromontážích v blízkosti podzemního vedení</t>
  </si>
  <si>
    <t>1,00</t>
  </si>
  <si>
    <t>m3</t>
  </si>
  <si>
    <t>460242211</t>
  </si>
  <si>
    <t>Provizorní zajištění kabelů ve výkopech při jejich křížení</t>
  </si>
  <si>
    <t>2,00</t>
  </si>
  <si>
    <t>460242221</t>
  </si>
  <si>
    <t>Provizorní zajištění kabelů ve výkopech při jejich souběhu</t>
  </si>
  <si>
    <t>460431172</t>
  </si>
  <si>
    <t>Zásyp kabelových rýh ručně se zhutněním š 35 cm hl 70 cm z horniny tř I skupiny 3</t>
  </si>
  <si>
    <t>460611113</t>
  </si>
  <si>
    <t>Vrty nepažené pro stožáry průměru do 55 cm, hloubky do 2 m v hornině tř vrtatelnosti III</t>
  </si>
  <si>
    <t>460641113</t>
  </si>
  <si>
    <t>Základové konstrukce při elektromontážích z monolitického betonu tř. C 16/20</t>
  </si>
  <si>
    <t>1,50</t>
  </si>
  <si>
    <t>3*0,5</t>
  </si>
  <si>
    <t>460671112</t>
  </si>
  <si>
    <t>Výstražná fólie pro krytí kabelů šířky 25 cm</t>
  </si>
  <si>
    <t>460791212</t>
  </si>
  <si>
    <t>Montáž trubek ochranných plastových ohebných do 50 mm uložených do rýhy</t>
  </si>
  <si>
    <t>65,00</t>
  </si>
  <si>
    <t>25+10+30</t>
  </si>
  <si>
    <t>469972111</t>
  </si>
  <si>
    <t>Odvoz suti a vybouraných hmot při elektromontážích do 1 km</t>
  </si>
  <si>
    <t>t</t>
  </si>
  <si>
    <t>469972121</t>
  </si>
  <si>
    <t>Příplatek k odvozu suti a vybouraných hmot při elektromontážích za každý další 1 km</t>
  </si>
  <si>
    <t>5,00</t>
  </si>
  <si>
    <t>1 * 5 km</t>
  </si>
  <si>
    <t>469973116</t>
  </si>
  <si>
    <t>Poplatek za uložení na skládce (skládkovné) stavebního odpadu směsného kód odpadu 17 09 04</t>
  </si>
  <si>
    <t>469981111</t>
  </si>
  <si>
    <t>Přesun hmot pro pomocné stavební práce při elektromotážích</t>
  </si>
  <si>
    <t>800-741 - Elektroinstalace - silnoproud</t>
  </si>
  <si>
    <t>741373003</t>
  </si>
  <si>
    <t>Demontáž svítidlo výbojkové průmyslové stropní na sloupek parkový (pro opětovnou montáž)</t>
  </si>
  <si>
    <t>741122122</t>
  </si>
  <si>
    <t>Montáž kabel Cu plný kulatý žíla 3x1,5 až 6 mm2 zatažený v trubkách (např. CYKY)</t>
  </si>
  <si>
    <t>77,00</t>
  </si>
  <si>
    <t>(3*4)+(25+10+30)</t>
  </si>
  <si>
    <t>741130001</t>
  </si>
  <si>
    <t>Ukončení vodič izolovaný do 2,5mm2 v rozváděči nebo na přístroji</t>
  </si>
  <si>
    <t>18,00</t>
  </si>
  <si>
    <t>(2*3)*3</t>
  </si>
  <si>
    <t>741130003</t>
  </si>
  <si>
    <t>Ukončení vodič izolovaný do 4mm2 v rozváděči nebo na přístroji</t>
  </si>
  <si>
    <t>6*3</t>
  </si>
  <si>
    <t>741130006</t>
  </si>
  <si>
    <t>Ukončení vodič izolovaný do 16 mm2 v rozváděči nebo na přístroji</t>
  </si>
  <si>
    <t>Připojení uzemnění na sloup VO.</t>
  </si>
  <si>
    <t>741320041</t>
  </si>
  <si>
    <t>Montáž pojistka - patrona do 60 A se styčným kroužkem</t>
  </si>
  <si>
    <t>741322041</t>
  </si>
  <si>
    <t>Montáž svodiče přepětí nn typ 2 jednopólových jednodílných se zapojením vodičů</t>
  </si>
  <si>
    <t>Montáž svítidlo výbojkové průmyslové stropní na sloupek parkový</t>
  </si>
  <si>
    <t>741410021</t>
  </si>
  <si>
    <t>Montáž vodič uzemňovací pásek průřezu do 120 mm2 v městské zástavbě v zemi</t>
  </si>
  <si>
    <t>741410041</t>
  </si>
  <si>
    <t>Montáž vodič uzemňovací drát nebo lano D do 10 mm v městské zástavbě</t>
  </si>
  <si>
    <t>6,00</t>
  </si>
  <si>
    <t>2*3</t>
  </si>
  <si>
    <t>741420022</t>
  </si>
  <si>
    <t>Montáž svorka hromosvodná se 3 šrouby</t>
  </si>
  <si>
    <t>4,00</t>
  </si>
  <si>
    <t>1+3</t>
  </si>
  <si>
    <t>741810002</t>
  </si>
  <si>
    <t>Celková prohlídka elektrického rozvodu a zařízení přes 100 000 do 500 000,- Kč</t>
  </si>
  <si>
    <t>Ostatní a vedlejší náklady</t>
  </si>
  <si>
    <t>00001</t>
  </si>
  <si>
    <t>Napojení ve stávajícím rozvaděči veřejného osvětlení RVO</t>
  </si>
  <si>
    <t>00002</t>
  </si>
  <si>
    <t>Napojení na stávající uzemnění</t>
  </si>
  <si>
    <t>00003</t>
  </si>
  <si>
    <t>Uzemnění - ochrana proti korozi</t>
  </si>
  <si>
    <t>00004</t>
  </si>
  <si>
    <t>Poplatek za recyklaci svítidla</t>
  </si>
  <si>
    <t>00005</t>
  </si>
  <si>
    <t>Dokumentace skutečného provedení stavby</t>
  </si>
  <si>
    <t>00006</t>
  </si>
  <si>
    <t>Náklady na dopravu</t>
  </si>
  <si>
    <t>00007</t>
  </si>
  <si>
    <t>Koordinace prací s investorem a dodavatelem stavby</t>
  </si>
  <si>
    <t>00008</t>
  </si>
  <si>
    <t>Komplexní zkoušky, vč. vypracování harmonogramu</t>
  </si>
  <si>
    <t>Materiály</t>
  </si>
  <si>
    <t>00925</t>
  </si>
  <si>
    <t>Pojistková vložka 6A</t>
  </si>
  <si>
    <t>01002</t>
  </si>
  <si>
    <t>Přepěťová ochrana 1+1, typ 2+3, 230 V, Imax=10 kA (8/20)</t>
  </si>
  <si>
    <t>01403</t>
  </si>
  <si>
    <t>FeZn 30x4mm</t>
  </si>
  <si>
    <t>01404</t>
  </si>
  <si>
    <t>FeZn R=10mm s PVC izolací</t>
  </si>
  <si>
    <t>01430</t>
  </si>
  <si>
    <t>Svorka SR02</t>
  </si>
  <si>
    <t>01431</t>
  </si>
  <si>
    <t>Svorka SR03</t>
  </si>
  <si>
    <t>01594</t>
  </si>
  <si>
    <t>Kabelové oko na FeZn drát 10mm2, vč. pérové a vějířové podložky</t>
  </si>
  <si>
    <t>02985</t>
  </si>
  <si>
    <t>CYKY-J 3x1.5mm2</t>
  </si>
  <si>
    <t>3*4</t>
  </si>
  <si>
    <t>02987</t>
  </si>
  <si>
    <t>CYKY-J 3x4mm2</t>
  </si>
  <si>
    <t>48001</t>
  </si>
  <si>
    <t>Svítidlo veřejného osvětlení - zdroj LED 8,9 W, sv. tok zdroje 1000 lm, sv. tok svítidla 903 lm, 2200° K, náklon 0°</t>
  </si>
  <si>
    <t>48002</t>
  </si>
  <si>
    <t>Svítidlo veřejného osvětlení - zdroj LED 14 W, sv. tok zdroje 1500 lm, sv. tok svítidla 1355 lm, 2200° K, náklon 0°</t>
  </si>
  <si>
    <t>48011</t>
  </si>
  <si>
    <t>Sadový ocelový dvoustupňový stožár 4,8 m s ocelovou manžetou, 133mm-60mm, žárový pozink - typ dle správce VO</t>
  </si>
  <si>
    <t>48121</t>
  </si>
  <si>
    <t>Stožárová svorkovnice pro veřejné osvětlení, 1 pojistka</t>
  </si>
  <si>
    <t>90001</t>
  </si>
  <si>
    <t>Fólie z polyetylenu šíře 220mm</t>
  </si>
  <si>
    <t>90021</t>
  </si>
  <si>
    <t>Chránička ohebná korugovaná HDPE40</t>
  </si>
  <si>
    <t>90061</t>
  </si>
  <si>
    <t>Stožárové pouzdro 250*800mm</t>
  </si>
  <si>
    <t>Sollertia spol. s r.o.</t>
  </si>
  <si>
    <t>Elektromontážní práce – silnoproud celkem:</t>
  </si>
  <si>
    <t>Zemní a pomocné stavební práce při elektromontážích celkem:</t>
  </si>
  <si>
    <t>Elektroinstalace - silnoproud demontáže celkem:</t>
  </si>
  <si>
    <t>Elektroinstalace - silnoproud montáže celkem:</t>
  </si>
  <si>
    <t>Ostatní a vedlejší náklady celkem:</t>
  </si>
  <si>
    <t>Materiály celkem:</t>
  </si>
  <si>
    <t>Prořez:</t>
  </si>
  <si>
    <t>%</t>
  </si>
  <si>
    <r>
      <rPr>
        <b/>
        <sz val="16"/>
        <color rgb="FFFF0000"/>
        <rFont val="Arial"/>
        <family val="2"/>
        <charset val="238"/>
      </rPr>
      <t>Sollertia spol. s r.o.</t>
    </r>
  </si>
  <si>
    <t>Lipová 93, 541 01 Trutnov, tel./fax 499 814092, mobil 604 973681</t>
  </si>
  <si>
    <t xml:space="preserve">Zpracováno programem firmy SELPO Broumy, tel. 603 525768 </t>
  </si>
  <si>
    <t>21-M - Elektromontážní práce – silnoproud - montáže</t>
  </si>
  <si>
    <t>800-741 - Elektroinstalace - silnoproud - montáže</t>
  </si>
  <si>
    <t>Materiály (včetně prořezu)</t>
  </si>
  <si>
    <t>B.</t>
  </si>
  <si>
    <t>OSTATNÍ A VEDLEJŠÍ NÁKLADY</t>
  </si>
  <si>
    <t>CELKEM OSTATNÍ A VEDLEJŠÍ NÁKLADY</t>
  </si>
  <si>
    <t>800-741 - Elektroinstalace - silnoproud - demontáže</t>
  </si>
  <si>
    <t>jirasek@sollertia.cz</t>
  </si>
  <si>
    <t>Výkresová dokumentace :</t>
  </si>
  <si>
    <t>D.1.4.2</t>
  </si>
  <si>
    <t>D.1.4.3</t>
  </si>
  <si>
    <t>D.1.4.4</t>
  </si>
  <si>
    <t>D.1.4.5</t>
  </si>
  <si>
    <t>Schéma veřejného osvětlení</t>
  </si>
  <si>
    <t>Vzorové příčné řezy se sestavami svítidel VO</t>
  </si>
  <si>
    <t>Situace veřejného osvětlení</t>
  </si>
  <si>
    <t>Výkres stožáru se svítidlem VO</t>
  </si>
  <si>
    <t>SOUPIS PRACÍ</t>
  </si>
  <si>
    <t>Soupis prací dle projektové dokumentace DPZ z 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</si>
</sst>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164" formatCode="[$-10405]#,##0.00;\-#,##0.00"/>
    <numFmt numFmtId="166" formatCode="#,##0.00\ &quot;Kč&quot;"/>
  </numFmts>
  <fonts count="2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8.25"/>
      <color rgb="FF000000"/>
      <name val="Arial"/>
    </font>
    <font>
      <sz val="8.25"/>
      <color rgb="FF000000"/>
      <name val="Arial"/>
    </font>
    <font>
      <b/>
      <sz val="12"/>
      <color rgb="FF0000FF"/>
      <name val="Arial"/>
    </font>
    <font>
      <sz val="10"/>
      <color rgb="FF000000"/>
      <name val="Arial"/>
    </font>
    <font>
      <i/>
      <sz val="8.25"/>
      <color rgb="FF000000"/>
      <name val="Arial"/>
    </font>
    <font>
      <sz val="11"/>
      <color rgb="FF000000"/>
      <name val="Calibri"/>
      <family val="2"/>
      <scheme val="minor"/>
    </font>
    <font>
      <b/>
      <sz val="16"/>
      <color rgb="FFFF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11"/>
      <name val="Calibri"/>
      <family val="2"/>
      <charset val="238"/>
    </font>
    <font>
      <i/>
      <sz val="12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8.25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name val="Calibri"/>
      <family val="2"/>
      <charset val="238"/>
    </font>
    <font>
      <b/>
      <sz val="8.25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12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rgb="FFFFFFFF"/>
      </patternFill>
    </fill>
  </fills>
  <borders count="1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3" fillId="0" borderId="0"/>
    <xf numFmtId="0" fontId="1" fillId="0" borderId="0"/>
  </cellStyleXfs>
  <cellXfs count="91">
    <xf numFmtId="0" fontId="2" fillId="0" borderId="0" xfId="0" applyFont="1"/>
    <xf numFmtId="0" fontId="2" fillId="0" borderId="1" xfId="1" applyFont="1" applyBorder="1" applyAlignment="1">
      <alignment vertical="top" wrapText="1"/>
    </xf>
    <xf numFmtId="0" fontId="2" fillId="2" borderId="0" xfId="1" applyFont="1" applyFill="1" applyAlignment="1">
      <alignment vertical="top" wrapText="1"/>
    </xf>
    <xf numFmtId="0" fontId="2" fillId="3" borderId="0" xfId="1" applyFont="1" applyFill="1" applyAlignment="1">
      <alignment vertical="top" wrapText="1"/>
    </xf>
    <xf numFmtId="0" fontId="8" fillId="0" borderId="10" xfId="1" applyFont="1" applyBorder="1" applyAlignment="1">
      <alignment horizontal="right" vertical="top" wrapText="1" readingOrder="1"/>
    </xf>
    <xf numFmtId="0" fontId="2" fillId="0" borderId="10" xfId="1" applyFont="1" applyBorder="1" applyAlignment="1">
      <alignment vertical="top" wrapText="1"/>
    </xf>
    <xf numFmtId="0" fontId="8" fillId="0" borderId="10" xfId="1" applyFont="1" applyBorder="1" applyAlignment="1">
      <alignment vertical="top" wrapText="1" readingOrder="1"/>
    </xf>
    <xf numFmtId="0" fontId="3" fillId="0" borderId="0" xfId="1" applyFont="1" applyAlignment="1">
      <alignment horizontal="center" vertical="top" wrapText="1" readingOrder="1"/>
    </xf>
    <xf numFmtId="0" fontId="2" fillId="0" borderId="0" xfId="0" applyFont="1"/>
    <xf numFmtId="0" fontId="4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right" vertical="top" wrapText="1" readingOrder="1"/>
    </xf>
    <xf numFmtId="0" fontId="8" fillId="0" borderId="0" xfId="1" applyFont="1" applyAlignment="1">
      <alignment horizontal="right" vertical="top" wrapText="1" readingOrder="1"/>
    </xf>
    <xf numFmtId="0" fontId="9" fillId="0" borderId="0" xfId="1" applyFont="1" applyAlignment="1">
      <alignment vertical="top" wrapText="1" readingOrder="1"/>
    </xf>
    <xf numFmtId="0" fontId="8" fillId="0" borderId="0" xfId="1" applyFont="1" applyAlignment="1">
      <alignment vertical="top" wrapText="1" readingOrder="1"/>
    </xf>
    <xf numFmtId="0" fontId="2" fillId="0" borderId="10" xfId="1" applyFont="1" applyBorder="1" applyAlignment="1">
      <alignment vertical="top" wrapText="1"/>
    </xf>
    <xf numFmtId="0" fontId="8" fillId="0" borderId="10" xfId="1" applyFont="1" applyBorder="1" applyAlignment="1">
      <alignment horizontal="right" vertical="center" wrapText="1" readingOrder="1"/>
    </xf>
    <xf numFmtId="0" fontId="14" fillId="0" borderId="0" xfId="0" applyFont="1" applyAlignment="1">
      <alignment horizontal="center"/>
    </xf>
    <xf numFmtId="0" fontId="15" fillId="0" borderId="0" xfId="1" applyFont="1" applyAlignment="1">
      <alignment horizontal="center" vertical="top" wrapText="1" readingOrder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10" fillId="4" borderId="0" xfId="1" applyFont="1" applyFill="1" applyAlignment="1">
      <alignment horizontal="center" vertical="top" wrapText="1" readingOrder="1"/>
    </xf>
    <xf numFmtId="0" fontId="2" fillId="4" borderId="0" xfId="0" applyFont="1" applyFill="1"/>
    <xf numFmtId="0" fontId="9" fillId="0" borderId="0" xfId="1" applyFont="1" applyAlignment="1">
      <alignment horizontal="right" vertical="center" wrapText="1" readingOrder="1"/>
    </xf>
    <xf numFmtId="0" fontId="9" fillId="0" borderId="0" xfId="1" applyFont="1" applyAlignment="1">
      <alignment vertical="center" wrapText="1" readingOrder="1"/>
    </xf>
    <xf numFmtId="164" fontId="9" fillId="0" borderId="0" xfId="1" applyNumberFormat="1" applyFont="1" applyAlignment="1">
      <alignment horizontal="right" vertical="center" wrapText="1" readingOrder="1"/>
    </xf>
    <xf numFmtId="0" fontId="2" fillId="0" borderId="0" xfId="0" applyFont="1" applyAlignment="1">
      <alignment vertical="center"/>
    </xf>
    <xf numFmtId="0" fontId="20" fillId="4" borderId="0" xfId="1" applyFont="1" applyFill="1" applyAlignment="1">
      <alignment horizontal="center" vertical="top" wrapText="1" readingOrder="1"/>
    </xf>
    <xf numFmtId="0" fontId="21" fillId="0" borderId="0" xfId="1" applyFont="1" applyAlignment="1">
      <alignment horizontal="right" vertical="center" wrapText="1" readingOrder="1"/>
    </xf>
    <xf numFmtId="0" fontId="9" fillId="0" borderId="11" xfId="1" applyFont="1" applyBorder="1" applyAlignment="1">
      <alignment horizontal="right" vertical="center" wrapText="1" readingOrder="1"/>
    </xf>
    <xf numFmtId="0" fontId="9" fillId="0" borderId="11" xfId="1" applyFont="1" applyBorder="1" applyAlignment="1">
      <alignment vertical="center" wrapText="1" readingOrder="1"/>
    </xf>
    <xf numFmtId="0" fontId="22" fillId="0" borderId="11" xfId="1" applyFont="1" applyBorder="1" applyAlignment="1">
      <alignment horizontal="right" vertical="center" wrapText="1" readingOrder="1"/>
    </xf>
    <xf numFmtId="166" fontId="22" fillId="0" borderId="11" xfId="1" applyNumberFormat="1" applyFont="1" applyBorder="1" applyAlignment="1">
      <alignment horizontal="right" vertical="center" wrapText="1" readingOrder="1"/>
    </xf>
    <xf numFmtId="0" fontId="11" fillId="0" borderId="0" xfId="1" applyFont="1" applyAlignment="1">
      <alignment vertical="center" wrapText="1" readingOrder="1"/>
    </xf>
    <xf numFmtId="0" fontId="12" fillId="0" borderId="0" xfId="1" applyFont="1" applyAlignment="1">
      <alignment vertical="center" wrapText="1" readingOrder="1"/>
    </xf>
    <xf numFmtId="0" fontId="8" fillId="0" borderId="0" xfId="1" applyFont="1" applyBorder="1" applyAlignment="1">
      <alignment horizontal="right" vertical="center" wrapText="1" readingOrder="1"/>
    </xf>
    <xf numFmtId="0" fontId="2" fillId="0" borderId="0" xfId="1" applyFont="1" applyBorder="1" applyAlignment="1">
      <alignment vertical="center" wrapText="1"/>
    </xf>
    <xf numFmtId="0" fontId="16" fillId="0" borderId="0" xfId="0" applyFont="1"/>
    <xf numFmtId="0" fontId="21" fillId="0" borderId="0" xfId="1" applyFont="1" applyAlignment="1">
      <alignment vertical="center" wrapText="1" readingOrder="1"/>
    </xf>
    <xf numFmtId="0" fontId="21" fillId="0" borderId="0" xfId="1" applyFont="1" applyAlignment="1">
      <alignment vertical="center" wrapText="1" readingOrder="1"/>
    </xf>
    <xf numFmtId="164" fontId="21" fillId="0" borderId="0" xfId="1" applyNumberFormat="1" applyFont="1" applyAlignment="1">
      <alignment horizontal="right" vertical="center" wrapText="1" readingOrder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21" fillId="0" borderId="0" xfId="1" applyFont="1" applyAlignment="1">
      <alignment horizontal="right" vertical="center" wrapText="1" readingOrder="1"/>
    </xf>
    <xf numFmtId="164" fontId="21" fillId="0" borderId="0" xfId="1" applyNumberFormat="1" applyFont="1" applyAlignment="1">
      <alignment horizontal="right" vertical="center" wrapText="1" readingOrder="1"/>
    </xf>
    <xf numFmtId="164" fontId="9" fillId="0" borderId="0" xfId="1" applyNumberFormat="1" applyFont="1" applyAlignment="1">
      <alignment horizontal="right" vertical="center" wrapText="1" readingOrder="1"/>
    </xf>
    <xf numFmtId="0" fontId="15" fillId="0" borderId="0" xfId="1" applyFont="1" applyAlignment="1">
      <alignment horizontal="center" vertical="top" wrapText="1" readingOrder="1"/>
    </xf>
    <xf numFmtId="0" fontId="14" fillId="0" borderId="0" xfId="1" applyFont="1" applyAlignment="1">
      <alignment horizontal="center" vertical="top" wrapText="1" readingOrder="1"/>
    </xf>
    <xf numFmtId="0" fontId="16" fillId="0" borderId="11" xfId="0" applyFont="1" applyBorder="1"/>
    <xf numFmtId="0" fontId="23" fillId="0" borderId="11" xfId="0" applyFont="1" applyBorder="1" applyAlignment="1">
      <alignment horizontal="right"/>
    </xf>
    <xf numFmtId="0" fontId="23" fillId="0" borderId="0" xfId="0" applyFont="1" applyAlignment="1">
      <alignment horizontal="right"/>
    </xf>
    <xf numFmtId="0" fontId="24" fillId="0" borderId="9" xfId="1" applyFont="1" applyBorder="1" applyAlignment="1">
      <alignment horizontal="right" vertical="center" wrapText="1" readingOrder="1"/>
    </xf>
    <xf numFmtId="0" fontId="24" fillId="0" borderId="9" xfId="1" applyFont="1" applyBorder="1" applyAlignment="1">
      <alignment vertical="center" wrapText="1" readingOrder="1"/>
    </xf>
    <xf numFmtId="0" fontId="24" fillId="0" borderId="12" xfId="1" applyFont="1" applyBorder="1" applyAlignment="1">
      <alignment horizontal="right" vertical="center" wrapText="1" readingOrder="1"/>
    </xf>
    <xf numFmtId="0" fontId="25" fillId="0" borderId="1" xfId="1" applyFont="1" applyBorder="1" applyAlignment="1">
      <alignment horizontal="left" vertical="center" wrapText="1" readingOrder="1"/>
    </xf>
    <xf numFmtId="0" fontId="25" fillId="0" borderId="0" xfId="1" applyFont="1" applyAlignment="1">
      <alignment vertical="center" wrapText="1" readingOrder="1"/>
    </xf>
    <xf numFmtId="0" fontId="25" fillId="0" borderId="1" xfId="1" applyFont="1" applyBorder="1" applyAlignment="1">
      <alignment horizontal="right" vertical="center" wrapText="1" readingOrder="1"/>
    </xf>
    <xf numFmtId="166" fontId="25" fillId="0" borderId="0" xfId="1" applyNumberFormat="1" applyFont="1" applyAlignment="1">
      <alignment horizontal="right" vertical="center" wrapText="1" readingOrder="1"/>
    </xf>
    <xf numFmtId="7" fontId="21" fillId="0" borderId="0" xfId="1" applyNumberFormat="1" applyFont="1" applyAlignment="1">
      <alignment horizontal="right" vertical="center" wrapText="1" readingOrder="1"/>
    </xf>
    <xf numFmtId="166" fontId="21" fillId="0" borderId="0" xfId="1" applyNumberFormat="1" applyFont="1" applyAlignment="1">
      <alignment horizontal="right" vertical="center" wrapText="1" readingOrder="1"/>
    </xf>
    <xf numFmtId="0" fontId="21" fillId="0" borderId="13" xfId="1" applyFont="1" applyBorder="1" applyAlignment="1">
      <alignment horizontal="right" vertical="center" wrapText="1" readingOrder="1"/>
    </xf>
    <xf numFmtId="0" fontId="21" fillId="0" borderId="13" xfId="1" applyFont="1" applyBorder="1" applyAlignment="1">
      <alignment vertical="center" wrapText="1" readingOrder="1"/>
    </xf>
    <xf numFmtId="166" fontId="21" fillId="0" borderId="13" xfId="1" applyNumberFormat="1" applyFont="1" applyBorder="1" applyAlignment="1">
      <alignment horizontal="right" vertical="center" wrapText="1" readingOrder="1"/>
    </xf>
    <xf numFmtId="0" fontId="25" fillId="0" borderId="0" xfId="1" applyFont="1" applyAlignment="1">
      <alignment horizontal="left" vertical="center" wrapText="1" readingOrder="1"/>
    </xf>
    <xf numFmtId="0" fontId="25" fillId="0" borderId="0" xfId="1" applyFont="1" applyAlignment="1">
      <alignment horizontal="right" vertical="center" wrapText="1" readingOrder="1"/>
    </xf>
    <xf numFmtId="7" fontId="25" fillId="0" borderId="0" xfId="1" applyNumberFormat="1" applyFont="1" applyAlignment="1">
      <alignment horizontal="right" vertical="center" wrapText="1" readingOrder="1"/>
    </xf>
    <xf numFmtId="7" fontId="21" fillId="0" borderId="13" xfId="1" applyNumberFormat="1" applyFont="1" applyBorder="1" applyAlignment="1">
      <alignment horizontal="right" vertical="center" wrapText="1" readingOrder="1"/>
    </xf>
    <xf numFmtId="0" fontId="25" fillId="0" borderId="14" xfId="1" applyFont="1" applyBorder="1" applyAlignment="1">
      <alignment horizontal="left" vertical="center" wrapText="1" readingOrder="1"/>
    </xf>
    <xf numFmtId="0" fontId="25" fillId="0" borderId="14" xfId="1" applyFont="1" applyBorder="1" applyAlignment="1">
      <alignment vertical="center" wrapText="1" readingOrder="1"/>
    </xf>
    <xf numFmtId="0" fontId="25" fillId="0" borderId="14" xfId="1" applyFont="1" applyBorder="1" applyAlignment="1">
      <alignment horizontal="right" vertical="center" wrapText="1" readingOrder="1"/>
    </xf>
    <xf numFmtId="7" fontId="25" fillId="0" borderId="14" xfId="1" applyNumberFormat="1" applyFont="1" applyBorder="1" applyAlignment="1">
      <alignment horizontal="right" vertical="center" wrapText="1" readingOrder="1"/>
    </xf>
    <xf numFmtId="0" fontId="2" fillId="5" borderId="2" xfId="1" applyFont="1" applyFill="1" applyBorder="1" applyAlignment="1">
      <alignment vertical="top" wrapText="1"/>
    </xf>
    <xf numFmtId="0" fontId="2" fillId="5" borderId="1" xfId="1" applyFont="1" applyFill="1" applyBorder="1" applyAlignment="1">
      <alignment vertical="top" wrapText="1"/>
    </xf>
    <xf numFmtId="0" fontId="2" fillId="5" borderId="3" xfId="1" applyFont="1" applyFill="1" applyBorder="1" applyAlignment="1">
      <alignment vertical="top" wrapText="1"/>
    </xf>
    <xf numFmtId="0" fontId="2" fillId="5" borderId="4" xfId="1" applyFont="1" applyFill="1" applyBorder="1" applyAlignment="1">
      <alignment vertical="top" wrapText="1"/>
    </xf>
    <xf numFmtId="0" fontId="2" fillId="5" borderId="0" xfId="1" applyFont="1" applyFill="1" applyAlignment="1">
      <alignment vertical="top" wrapText="1"/>
    </xf>
    <xf numFmtId="0" fontId="6" fillId="5" borderId="0" xfId="1" applyFont="1" applyFill="1" applyAlignment="1">
      <alignment horizontal="right" vertical="top" wrapText="1" readingOrder="1"/>
    </xf>
    <xf numFmtId="0" fontId="2" fillId="5" borderId="0" xfId="1" applyFont="1" applyFill="1" applyAlignment="1">
      <alignment vertical="top" wrapText="1"/>
    </xf>
    <xf numFmtId="0" fontId="7" fillId="5" borderId="0" xfId="1" applyFont="1" applyFill="1" applyAlignment="1">
      <alignment vertical="top" wrapText="1" readingOrder="1"/>
    </xf>
    <xf numFmtId="0" fontId="2" fillId="5" borderId="5" xfId="1" applyFont="1" applyFill="1" applyBorder="1" applyAlignment="1">
      <alignment vertical="top" wrapText="1"/>
    </xf>
    <xf numFmtId="0" fontId="6" fillId="5" borderId="0" xfId="1" applyFont="1" applyFill="1" applyAlignment="1">
      <alignment horizontal="right" vertical="top" wrapText="1" readingOrder="1"/>
    </xf>
    <xf numFmtId="0" fontId="26" fillId="5" borderId="0" xfId="1" applyFont="1" applyFill="1" applyAlignment="1">
      <alignment horizontal="left" vertical="top" wrapText="1" readingOrder="1"/>
    </xf>
    <xf numFmtId="0" fontId="7" fillId="5" borderId="0" xfId="1" applyFont="1" applyFill="1" applyAlignment="1">
      <alignment horizontal="left" vertical="top" wrapText="1" readingOrder="1"/>
    </xf>
    <xf numFmtId="0" fontId="7" fillId="5" borderId="5" xfId="1" applyFont="1" applyFill="1" applyBorder="1" applyAlignment="1">
      <alignment horizontal="left" vertical="top" wrapText="1" readingOrder="1"/>
    </xf>
    <xf numFmtId="0" fontId="26" fillId="5" borderId="0" xfId="1" applyFont="1" applyFill="1" applyAlignment="1">
      <alignment vertical="top" wrapText="1" readingOrder="1"/>
    </xf>
    <xf numFmtId="0" fontId="2" fillId="5" borderId="6" xfId="1" applyFont="1" applyFill="1" applyBorder="1" applyAlignment="1">
      <alignment vertical="top" wrapText="1"/>
    </xf>
    <xf numFmtId="0" fontId="2" fillId="5" borderId="7" xfId="1" applyFont="1" applyFill="1" applyBorder="1" applyAlignment="1">
      <alignment vertical="top" wrapText="1"/>
    </xf>
    <xf numFmtId="0" fontId="2" fillId="5" borderId="8" xfId="1" applyFont="1" applyFill="1" applyBorder="1" applyAlignment="1">
      <alignment vertical="top" wrapText="1"/>
    </xf>
    <xf numFmtId="3" fontId="8" fillId="0" borderId="0" xfId="1" applyNumberFormat="1" applyFont="1" applyAlignment="1">
      <alignment horizontal="left" vertical="top" wrapText="1" readingOrder="1"/>
    </xf>
    <xf numFmtId="0" fontId="2" fillId="0" borderId="0" xfId="0" applyFont="1" applyAlignment="1">
      <alignment horizontal="left"/>
    </xf>
    <xf numFmtId="0" fontId="18" fillId="0" borderId="0" xfId="2" applyFont="1" applyAlignment="1">
      <alignment vertical="center"/>
    </xf>
    <xf numFmtId="0" fontId="18" fillId="0" borderId="0" xfId="2" applyFont="1" applyAlignment="1">
      <alignment vertical="top"/>
    </xf>
  </cellXfs>
  <cellStyles count="3">
    <cellStyle name="Normal" xfId="1" xr:uid="{00000000-0005-0000-0000-000000000000}"/>
    <cellStyle name="Normální" xfId="0" builtinId="0"/>
    <cellStyle name="Normální 2" xfId="2" xr:uid="{D03A0AA3-FD50-4DED-9A46-AA885E817E5C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D3D3D3"/>
      <rgbColor rgb="000000FF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irasek@sollertia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6"/>
  <sheetViews>
    <sheetView tabSelected="1" zoomScaleNormal="100" workbookViewId="0">
      <pane ySplit="7" topLeftCell="A8" activePane="bottomLeft" state="frozen"/>
      <selection pane="bottomLeft" activeCell="E36" sqref="E36"/>
    </sheetView>
  </sheetViews>
  <sheetFormatPr defaultRowHeight="15" x14ac:dyDescent="0.25"/>
  <cols>
    <col min="1" max="2" width="0.5703125" customWidth="1"/>
    <col min="3" max="3" width="1.28515625" customWidth="1"/>
    <col min="4" max="4" width="8.7109375" customWidth="1"/>
    <col min="5" max="5" width="3.7109375" customWidth="1"/>
    <col min="6" max="6" width="5.28515625" customWidth="1"/>
    <col min="7" max="7" width="2.85546875" customWidth="1"/>
    <col min="8" max="8" width="8.5703125" customWidth="1"/>
    <col min="9" max="9" width="0" hidden="1" customWidth="1"/>
    <col min="10" max="10" width="3.5703125" customWidth="1"/>
    <col min="11" max="11" width="8.7109375" customWidth="1"/>
    <col min="12" max="12" width="0" hidden="1" customWidth="1"/>
    <col min="13" max="13" width="23.42578125" customWidth="1"/>
    <col min="14" max="14" width="12.28515625" customWidth="1"/>
    <col min="15" max="15" width="8.140625" customWidth="1"/>
    <col min="16" max="16" width="8.5703125" customWidth="1"/>
    <col min="17" max="17" width="0" hidden="1" customWidth="1"/>
    <col min="18" max="18" width="1.28515625" customWidth="1"/>
    <col min="19" max="20" width="0.5703125" customWidth="1"/>
  </cols>
  <sheetData>
    <row r="1" spans="1:20" ht="20.100000000000001" customHeight="1" x14ac:dyDescent="0.25">
      <c r="K1" s="7" t="s">
        <v>0</v>
      </c>
      <c r="L1" s="8"/>
      <c r="M1" s="8"/>
    </row>
    <row r="2" spans="1:20" x14ac:dyDescent="0.25">
      <c r="F2" s="9" t="s">
        <v>1</v>
      </c>
      <c r="G2" s="8"/>
      <c r="H2" s="8"/>
      <c r="I2" s="8"/>
      <c r="J2" s="8"/>
      <c r="K2" s="8"/>
      <c r="L2" s="8"/>
      <c r="M2" s="8"/>
      <c r="N2" s="8"/>
      <c r="O2" s="8"/>
    </row>
    <row r="3" spans="1:20" x14ac:dyDescent="0.25">
      <c r="H3" s="9" t="s">
        <v>2</v>
      </c>
      <c r="I3" s="8"/>
      <c r="J3" s="8"/>
      <c r="K3" s="8"/>
      <c r="L3" s="8"/>
      <c r="M3" s="8"/>
      <c r="N3" s="8"/>
    </row>
    <row r="4" spans="1:20" ht="2.85" customHeight="1" x14ac:dyDescent="0.25"/>
    <row r="5" spans="1:20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11.25" customHeight="1" x14ac:dyDescent="0.25">
      <c r="A6" s="10" t="s">
        <v>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0" hidden="1" customHeight="1" x14ac:dyDescent="0.25"/>
    <row r="8" spans="1:20" ht="2.85" customHeight="1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0" ht="5.65" customHeight="1" x14ac:dyDescent="0.25">
      <c r="B9" s="70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2"/>
      <c r="S9" s="3"/>
    </row>
    <row r="10" spans="1:20" ht="16.350000000000001" customHeight="1" x14ac:dyDescent="0.25">
      <c r="B10" s="73"/>
      <c r="C10" s="74"/>
      <c r="D10" s="75" t="s">
        <v>4</v>
      </c>
      <c r="E10" s="76"/>
      <c r="F10" s="76"/>
      <c r="G10" s="77" t="s">
        <v>5</v>
      </c>
      <c r="H10" s="76"/>
      <c r="I10" s="76"/>
      <c r="J10" s="76"/>
      <c r="K10" s="76"/>
      <c r="L10" s="76"/>
      <c r="M10" s="76"/>
      <c r="N10" s="76"/>
      <c r="O10" s="76"/>
      <c r="P10" s="76"/>
      <c r="Q10" s="74"/>
      <c r="R10" s="78"/>
      <c r="S10" s="3"/>
    </row>
    <row r="11" spans="1:20" ht="16.350000000000001" customHeight="1" x14ac:dyDescent="0.25">
      <c r="B11" s="73"/>
      <c r="C11" s="74"/>
      <c r="D11" s="75" t="s">
        <v>6</v>
      </c>
      <c r="E11" s="76"/>
      <c r="F11" s="76"/>
      <c r="G11" s="77" t="s">
        <v>7</v>
      </c>
      <c r="H11" s="76"/>
      <c r="I11" s="76"/>
      <c r="J11" s="76"/>
      <c r="K11" s="76"/>
      <c r="L11" s="76"/>
      <c r="M11" s="76"/>
      <c r="N11" s="76"/>
      <c r="O11" s="76"/>
      <c r="P11" s="76"/>
      <c r="Q11" s="74"/>
      <c r="R11" s="78"/>
      <c r="S11" s="3"/>
    </row>
    <row r="12" spans="1:20" ht="16.350000000000001" customHeight="1" x14ac:dyDescent="0.25">
      <c r="B12" s="73"/>
      <c r="C12" s="74"/>
      <c r="D12" s="79"/>
      <c r="E12" s="74"/>
      <c r="F12" s="74"/>
      <c r="G12" s="80" t="s">
        <v>9</v>
      </c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2"/>
      <c r="S12" s="3"/>
    </row>
    <row r="13" spans="1:20" ht="16.350000000000001" customHeight="1" x14ac:dyDescent="0.25">
      <c r="B13" s="73"/>
      <c r="C13" s="74"/>
      <c r="D13" s="75" t="s">
        <v>8</v>
      </c>
      <c r="E13" s="76"/>
      <c r="F13" s="76"/>
      <c r="G13" s="83" t="s">
        <v>205</v>
      </c>
      <c r="H13" s="76"/>
      <c r="I13" s="76"/>
      <c r="J13" s="76"/>
      <c r="K13" s="76"/>
      <c r="L13" s="76"/>
      <c r="M13" s="76"/>
      <c r="N13" s="76"/>
      <c r="O13" s="76"/>
      <c r="P13" s="76"/>
      <c r="Q13" s="74"/>
      <c r="R13" s="78"/>
      <c r="S13" s="3"/>
    </row>
    <row r="14" spans="1:20" ht="2.85" customHeight="1" x14ac:dyDescent="0.25">
      <c r="B14" s="84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6"/>
      <c r="S14" s="3"/>
    </row>
    <row r="15" spans="1:20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20" ht="2.85" customHeight="1" x14ac:dyDescent="0.25"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2:11" ht="17.100000000000001" customHeight="1" x14ac:dyDescent="0.25"/>
    <row r="18" spans="2:11" ht="11.45" customHeight="1" x14ac:dyDescent="0.25">
      <c r="B18" s="11" t="s">
        <v>10</v>
      </c>
      <c r="C18" s="8"/>
      <c r="D18" s="8"/>
      <c r="E18" s="12" t="s">
        <v>11</v>
      </c>
      <c r="F18" s="8"/>
      <c r="G18" s="8"/>
      <c r="H18" s="8"/>
      <c r="I18" s="8"/>
      <c r="J18" s="8"/>
      <c r="K18" s="8"/>
    </row>
    <row r="19" spans="2:11" ht="11.25" customHeight="1" x14ac:dyDescent="0.25">
      <c r="B19" s="11" t="s">
        <v>8</v>
      </c>
      <c r="C19" s="8"/>
      <c r="D19" s="8"/>
      <c r="E19" s="12" t="s">
        <v>12</v>
      </c>
      <c r="F19" s="8"/>
      <c r="G19" s="8"/>
      <c r="H19" s="8"/>
      <c r="I19" s="8"/>
      <c r="J19" s="8"/>
      <c r="K19" s="8"/>
    </row>
    <row r="20" spans="2:11" ht="0" hidden="1" customHeight="1" x14ac:dyDescent="0.25"/>
    <row r="21" spans="2:11" ht="8.4499999999999993" customHeight="1" x14ac:dyDescent="0.25"/>
    <row r="22" spans="2:11" ht="11.45" customHeight="1" x14ac:dyDescent="0.25">
      <c r="B22" s="11" t="s">
        <v>13</v>
      </c>
      <c r="C22" s="8"/>
      <c r="D22" s="8"/>
      <c r="E22" s="13" t="s">
        <v>14</v>
      </c>
      <c r="F22" s="8"/>
      <c r="G22" s="8"/>
      <c r="H22" s="8"/>
    </row>
    <row r="23" spans="2:11" ht="11.45" customHeight="1" x14ac:dyDescent="0.25">
      <c r="B23" s="11" t="s">
        <v>15</v>
      </c>
      <c r="C23" s="8"/>
      <c r="D23" s="8"/>
      <c r="E23" s="13" t="s">
        <v>195</v>
      </c>
      <c r="F23" s="8"/>
      <c r="G23" s="8"/>
      <c r="H23" s="8"/>
    </row>
    <row r="24" spans="2:11" ht="11.25" customHeight="1" x14ac:dyDescent="0.25">
      <c r="B24" s="11" t="s">
        <v>16</v>
      </c>
      <c r="C24" s="8"/>
      <c r="D24" s="8"/>
      <c r="E24" s="87">
        <v>604646542</v>
      </c>
      <c r="F24" s="88"/>
      <c r="G24" s="88"/>
      <c r="H24" s="88"/>
    </row>
    <row r="25" spans="2:11" ht="11.45" customHeight="1" x14ac:dyDescent="0.25">
      <c r="B25" s="11" t="s">
        <v>17</v>
      </c>
      <c r="C25" s="8"/>
      <c r="D25" s="8"/>
      <c r="E25" s="13" t="s">
        <v>18</v>
      </c>
      <c r="F25" s="8"/>
      <c r="G25" s="8"/>
      <c r="H25" s="8"/>
    </row>
    <row r="28" spans="2:11" x14ac:dyDescent="0.25">
      <c r="E28" s="89" t="s">
        <v>206</v>
      </c>
      <c r="F28" s="36"/>
      <c r="G28" s="36"/>
    </row>
    <row r="29" spans="2:11" x14ac:dyDescent="0.25">
      <c r="E29" s="89" t="s">
        <v>196</v>
      </c>
      <c r="F29" s="36"/>
      <c r="G29" s="36"/>
    </row>
    <row r="30" spans="2:11" x14ac:dyDescent="0.25">
      <c r="E30" s="90" t="s">
        <v>197</v>
      </c>
      <c r="F30" s="36"/>
      <c r="G30" s="90" t="s">
        <v>203</v>
      </c>
    </row>
    <row r="31" spans="2:11" x14ac:dyDescent="0.25">
      <c r="E31" s="90" t="s">
        <v>198</v>
      </c>
      <c r="F31" s="36"/>
      <c r="G31" s="90" t="s">
        <v>201</v>
      </c>
    </row>
    <row r="32" spans="2:11" x14ac:dyDescent="0.25">
      <c r="E32" s="90" t="s">
        <v>199</v>
      </c>
      <c r="F32" s="36"/>
      <c r="G32" s="90" t="s">
        <v>202</v>
      </c>
    </row>
    <row r="33" spans="5:7" x14ac:dyDescent="0.25">
      <c r="E33" s="90" t="s">
        <v>200</v>
      </c>
      <c r="F33" s="36"/>
      <c r="G33" s="90" t="s">
        <v>204</v>
      </c>
    </row>
    <row r="34" spans="5:7" x14ac:dyDescent="0.25">
      <c r="E34" s="90"/>
      <c r="F34" s="36"/>
      <c r="G34" s="90"/>
    </row>
    <row r="35" spans="5:7" x14ac:dyDescent="0.25">
      <c r="E35" s="90"/>
      <c r="F35" s="36"/>
      <c r="G35" s="90"/>
    </row>
    <row r="36" spans="5:7" x14ac:dyDescent="0.25">
      <c r="E36" s="90"/>
      <c r="F36" s="36"/>
      <c r="G36" s="90"/>
    </row>
  </sheetData>
  <mergeCells count="23">
    <mergeCell ref="B24:D24"/>
    <mergeCell ref="E24:H24"/>
    <mergeCell ref="B25:D25"/>
    <mergeCell ref="E25:H25"/>
    <mergeCell ref="G12:R12"/>
    <mergeCell ref="B19:D19"/>
    <mergeCell ref="E19:K19"/>
    <mergeCell ref="B22:D22"/>
    <mergeCell ref="E22:H22"/>
    <mergeCell ref="B23:D23"/>
    <mergeCell ref="E23:H23"/>
    <mergeCell ref="D11:F11"/>
    <mergeCell ref="G11:P11"/>
    <mergeCell ref="D13:F13"/>
    <mergeCell ref="G13:P13"/>
    <mergeCell ref="B18:D18"/>
    <mergeCell ref="E18:K18"/>
    <mergeCell ref="K1:M1"/>
    <mergeCell ref="F2:O2"/>
    <mergeCell ref="H3:N3"/>
    <mergeCell ref="A6:T6"/>
    <mergeCell ref="D10:F10"/>
    <mergeCell ref="G10:P10"/>
  </mergeCells>
  <hyperlinks>
    <hyperlink ref="E23" r:id="rId1" xr:uid="{33F6593F-F693-4676-B132-53E2F20CB01E}"/>
  </hyperlinks>
  <pageMargins left="0.27559055118110237" right="0" top="0" bottom="0" header="0" footer="0"/>
  <pageSetup paperSize="9" orientation="portrait" horizontalDpi="300" verticalDpi="300" r:id="rId2"/>
  <headerFooter alignWithMargins="0">
    <oddFooter>&amp;Cstr.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"/>
  <sheetViews>
    <sheetView zoomScaleNormal="100" workbookViewId="0">
      <selection activeCell="D16" sqref="D16"/>
    </sheetView>
  </sheetViews>
  <sheetFormatPr defaultColWidth="9" defaultRowHeight="15" x14ac:dyDescent="0.25"/>
  <cols>
    <col min="1" max="1" width="4.7109375" style="36" customWidth="1"/>
    <col min="2" max="2" width="72.42578125" style="36" customWidth="1"/>
    <col min="3" max="3" width="5.7109375" style="36" customWidth="1"/>
    <col min="4" max="4" width="12.7109375" style="36" customWidth="1"/>
    <col min="5" max="16384" width="9" style="36"/>
  </cols>
  <sheetData>
    <row r="1" spans="1:4" ht="20.25" x14ac:dyDescent="0.25">
      <c r="A1" s="46" t="s">
        <v>185</v>
      </c>
      <c r="B1" s="46"/>
      <c r="C1" s="46"/>
      <c r="D1" s="46"/>
    </row>
    <row r="2" spans="1:4" x14ac:dyDescent="0.25">
      <c r="A2" s="17" t="s">
        <v>186</v>
      </c>
      <c r="B2" s="17"/>
      <c r="C2" s="17"/>
      <c r="D2" s="17"/>
    </row>
    <row r="3" spans="1:4" x14ac:dyDescent="0.25">
      <c r="A3" s="17" t="s">
        <v>2</v>
      </c>
      <c r="B3" s="17"/>
      <c r="C3" s="17"/>
      <c r="D3" s="17"/>
    </row>
    <row r="4" spans="1:4" ht="3" customHeight="1" x14ac:dyDescent="0.25">
      <c r="A4" s="45"/>
      <c r="B4" s="45"/>
      <c r="C4" s="45"/>
      <c r="D4" s="45"/>
    </row>
    <row r="5" spans="1:4" x14ac:dyDescent="0.25">
      <c r="A5" s="47"/>
      <c r="B5" s="48" t="s">
        <v>187</v>
      </c>
      <c r="C5" s="48"/>
      <c r="D5" s="48"/>
    </row>
    <row r="6" spans="1:4" ht="3" customHeight="1" x14ac:dyDescent="0.25">
      <c r="B6" s="49"/>
      <c r="C6" s="49"/>
      <c r="D6" s="49"/>
    </row>
    <row r="7" spans="1:4" ht="15.75" x14ac:dyDescent="0.25">
      <c r="A7" s="26" t="s">
        <v>19</v>
      </c>
      <c r="B7" s="26"/>
      <c r="C7" s="26"/>
      <c r="D7" s="26"/>
    </row>
    <row r="8" spans="1:4" ht="3" customHeight="1" x14ac:dyDescent="0.25"/>
    <row r="9" spans="1:4" s="41" customFormat="1" x14ac:dyDescent="0.25">
      <c r="A9" s="50" t="s">
        <v>20</v>
      </c>
      <c r="B9" s="51" t="s">
        <v>21</v>
      </c>
      <c r="C9" s="50"/>
      <c r="D9" s="52" t="s">
        <v>22</v>
      </c>
    </row>
    <row r="10" spans="1:4" s="41" customFormat="1" x14ac:dyDescent="0.25">
      <c r="A10" s="53" t="s">
        <v>23</v>
      </c>
      <c r="B10" s="54" t="s">
        <v>24</v>
      </c>
      <c r="C10" s="55"/>
      <c r="D10" s="56"/>
    </row>
    <row r="11" spans="1:4" s="41" customFormat="1" x14ac:dyDescent="0.25">
      <c r="A11" s="42" t="s">
        <v>25</v>
      </c>
      <c r="B11" s="38" t="s">
        <v>188</v>
      </c>
      <c r="C11" s="57"/>
      <c r="D11" s="58">
        <f>'Položky všech ceníků'!G14</f>
        <v>0</v>
      </c>
    </row>
    <row r="12" spans="1:4" s="41" customFormat="1" x14ac:dyDescent="0.25">
      <c r="A12" s="42" t="s">
        <v>26</v>
      </c>
      <c r="B12" s="38" t="s">
        <v>47</v>
      </c>
      <c r="C12" s="57"/>
      <c r="D12" s="58">
        <f>'Položky všech ceníků'!G44</f>
        <v>0</v>
      </c>
    </row>
    <row r="13" spans="1:4" s="41" customFormat="1" x14ac:dyDescent="0.25">
      <c r="A13" s="42" t="s">
        <v>27</v>
      </c>
      <c r="B13" s="38" t="s">
        <v>194</v>
      </c>
      <c r="C13" s="57"/>
      <c r="D13" s="58">
        <f>'Položky všech ceníků'!G54</f>
        <v>0</v>
      </c>
    </row>
    <row r="14" spans="1:4" s="41" customFormat="1" x14ac:dyDescent="0.25">
      <c r="A14" s="42" t="s">
        <v>28</v>
      </c>
      <c r="B14" s="38" t="s">
        <v>189</v>
      </c>
      <c r="C14" s="57"/>
      <c r="D14" s="58">
        <f>'Položky všech ceníků'!G74</f>
        <v>0</v>
      </c>
    </row>
    <row r="15" spans="1:4" s="41" customFormat="1" x14ac:dyDescent="0.25">
      <c r="A15" s="59" t="s">
        <v>29</v>
      </c>
      <c r="B15" s="60" t="s">
        <v>190</v>
      </c>
      <c r="C15" s="59"/>
      <c r="D15" s="61">
        <f>'Položky všech ceníků'!G124</f>
        <v>0</v>
      </c>
    </row>
    <row r="16" spans="1:4" s="41" customFormat="1" x14ac:dyDescent="0.25">
      <c r="A16" s="62" t="s">
        <v>8</v>
      </c>
      <c r="B16" s="54" t="s">
        <v>31</v>
      </c>
      <c r="C16" s="63"/>
      <c r="D16" s="64">
        <f>SUM(D11:D15)</f>
        <v>0</v>
      </c>
    </row>
    <row r="17" spans="1:4" s="41" customFormat="1" x14ac:dyDescent="0.25">
      <c r="A17" s="62"/>
      <c r="B17" s="54"/>
      <c r="C17" s="63"/>
      <c r="D17" s="64"/>
    </row>
    <row r="18" spans="1:4" s="41" customFormat="1" x14ac:dyDescent="0.25">
      <c r="A18" s="62" t="s">
        <v>191</v>
      </c>
      <c r="B18" s="54" t="s">
        <v>192</v>
      </c>
      <c r="C18" s="63"/>
      <c r="D18" s="64"/>
    </row>
    <row r="19" spans="1:4" s="41" customFormat="1" x14ac:dyDescent="0.25">
      <c r="A19" s="59" t="s">
        <v>30</v>
      </c>
      <c r="B19" s="60" t="s">
        <v>125</v>
      </c>
      <c r="C19" s="65"/>
      <c r="D19" s="61">
        <f>'Položky všech ceníků'!G91</f>
        <v>0</v>
      </c>
    </row>
    <row r="20" spans="1:4" s="41" customFormat="1" x14ac:dyDescent="0.25">
      <c r="A20" s="62"/>
      <c r="B20" s="54" t="s">
        <v>193</v>
      </c>
      <c r="C20" s="63"/>
      <c r="D20" s="64">
        <f>SUM(D19)</f>
        <v>0</v>
      </c>
    </row>
    <row r="21" spans="1:4" s="41" customFormat="1" x14ac:dyDescent="0.25">
      <c r="A21" s="42" t="s">
        <v>8</v>
      </c>
      <c r="B21" s="38" t="s">
        <v>8</v>
      </c>
      <c r="C21" s="42"/>
      <c r="D21" s="42" t="s">
        <v>8</v>
      </c>
    </row>
    <row r="22" spans="1:4" s="41" customFormat="1" ht="15.75" thickBot="1" x14ac:dyDescent="0.3">
      <c r="A22" s="66" t="s">
        <v>32</v>
      </c>
      <c r="B22" s="67" t="s">
        <v>33</v>
      </c>
      <c r="C22" s="68"/>
      <c r="D22" s="69">
        <f>D16+D20</f>
        <v>0</v>
      </c>
    </row>
    <row r="23" spans="1:4" s="41" customFormat="1" ht="15.75" thickTop="1" x14ac:dyDescent="0.25"/>
    <row r="24" spans="1:4" s="41" customFormat="1" x14ac:dyDescent="0.25"/>
    <row r="25" spans="1:4" s="41" customFormat="1" x14ac:dyDescent="0.25"/>
  </sheetData>
  <mergeCells count="5">
    <mergeCell ref="A1:D1"/>
    <mergeCell ref="A2:D2"/>
    <mergeCell ref="A3:D3"/>
    <mergeCell ref="B5:D5"/>
    <mergeCell ref="A7:D7"/>
  </mergeCells>
  <pageMargins left="0.39370078740157483" right="0" top="0" bottom="0" header="0" footer="0"/>
  <pageSetup paperSize="9" orientation="portrait" r:id="rId1"/>
  <headerFooter alignWithMargins="0">
    <oddFooter>&amp;Cstr.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25"/>
  <sheetViews>
    <sheetView zoomScaleNormal="100" workbookViewId="0">
      <pane ySplit="7" topLeftCell="A88" activePane="bottomLeft" state="frozen"/>
      <selection pane="bottomLeft" activeCell="D99" sqref="D99:D120"/>
    </sheetView>
  </sheetViews>
  <sheetFormatPr defaultRowHeight="15" x14ac:dyDescent="0.25"/>
  <cols>
    <col min="1" max="1" width="5.28515625" customWidth="1"/>
    <col min="2" max="2" width="9.42578125" customWidth="1"/>
    <col min="3" max="3" width="46.85546875" customWidth="1"/>
    <col min="4" max="4" width="12.85546875" customWidth="1"/>
    <col min="5" max="5" width="9.140625" customWidth="1"/>
    <col min="6" max="6" width="5.5703125" customWidth="1"/>
    <col min="7" max="7" width="11.7109375" customWidth="1"/>
  </cols>
  <sheetData>
    <row r="1" spans="1:7" ht="20.100000000000001" customHeight="1" x14ac:dyDescent="0.3">
      <c r="A1" s="16" t="s">
        <v>176</v>
      </c>
      <c r="B1" s="16"/>
      <c r="C1" s="16"/>
      <c r="D1" s="16"/>
      <c r="E1" s="16"/>
      <c r="F1" s="16"/>
      <c r="G1" s="16"/>
    </row>
    <row r="2" spans="1:7" ht="15.75" x14ac:dyDescent="0.25">
      <c r="A2" s="18" t="s">
        <v>1</v>
      </c>
      <c r="B2" s="18"/>
      <c r="C2" s="18"/>
      <c r="D2" s="18"/>
      <c r="E2" s="18"/>
      <c r="F2" s="18"/>
      <c r="G2" s="18"/>
    </row>
    <row r="3" spans="1:7" ht="15.75" x14ac:dyDescent="0.25">
      <c r="A3" s="18" t="s">
        <v>2</v>
      </c>
      <c r="B3" s="18"/>
      <c r="C3" s="18"/>
      <c r="D3" s="18"/>
      <c r="E3" s="18"/>
      <c r="F3" s="18"/>
      <c r="G3" s="18"/>
    </row>
    <row r="4" spans="1:7" ht="2.85" customHeight="1" x14ac:dyDescent="0.25"/>
    <row r="5" spans="1:7" ht="1.35" customHeight="1" x14ac:dyDescent="0.25">
      <c r="A5" s="1"/>
      <c r="B5" s="1"/>
      <c r="C5" s="1"/>
      <c r="D5" s="1"/>
      <c r="E5" s="1"/>
      <c r="F5" s="1"/>
      <c r="G5" s="1"/>
    </row>
    <row r="6" spans="1:7" ht="11.25" customHeight="1" x14ac:dyDescent="0.25">
      <c r="A6" s="19" t="s">
        <v>3</v>
      </c>
      <c r="B6" s="19"/>
      <c r="C6" s="19"/>
      <c r="D6" s="19"/>
      <c r="E6" s="19"/>
      <c r="F6" s="19"/>
      <c r="G6" s="19"/>
    </row>
    <row r="7" spans="1:7" ht="0" hidden="1" customHeight="1" x14ac:dyDescent="0.25"/>
    <row r="8" spans="1:7" ht="2.85" customHeight="1" x14ac:dyDescent="0.25"/>
    <row r="9" spans="1:7" ht="17.100000000000001" customHeight="1" x14ac:dyDescent="0.25">
      <c r="A9" s="26" t="s">
        <v>34</v>
      </c>
      <c r="B9" s="21"/>
      <c r="C9" s="21"/>
      <c r="D9" s="21"/>
      <c r="E9" s="21"/>
      <c r="F9" s="21"/>
      <c r="G9" s="21"/>
    </row>
    <row r="10" spans="1:7" ht="2.85" customHeight="1" x14ac:dyDescent="0.25"/>
    <row r="11" spans="1:7" x14ac:dyDescent="0.25">
      <c r="A11" s="4" t="s">
        <v>35</v>
      </c>
      <c r="B11" s="6" t="s">
        <v>36</v>
      </c>
      <c r="C11" s="6" t="s">
        <v>21</v>
      </c>
      <c r="D11" s="4" t="s">
        <v>37</v>
      </c>
      <c r="E11" s="4" t="s">
        <v>38</v>
      </c>
      <c r="F11" s="6" t="s">
        <v>39</v>
      </c>
      <c r="G11" s="4" t="s">
        <v>40</v>
      </c>
    </row>
    <row r="12" spans="1:7" s="25" customFormat="1" ht="12.95" customHeight="1" x14ac:dyDescent="0.25">
      <c r="A12" s="22">
        <v>1</v>
      </c>
      <c r="B12" s="23" t="s">
        <v>41</v>
      </c>
      <c r="C12" s="23" t="s">
        <v>42</v>
      </c>
      <c r="D12" s="24"/>
      <c r="E12" s="22" t="s">
        <v>43</v>
      </c>
      <c r="F12" s="23" t="s">
        <v>44</v>
      </c>
      <c r="G12" s="24">
        <f>D12*E12</f>
        <v>0</v>
      </c>
    </row>
    <row r="13" spans="1:7" s="25" customFormat="1" ht="12.95" customHeight="1" x14ac:dyDescent="0.25">
      <c r="A13" s="22">
        <v>2</v>
      </c>
      <c r="B13" s="23" t="s">
        <v>45</v>
      </c>
      <c r="C13" s="23" t="s">
        <v>46</v>
      </c>
      <c r="D13" s="24"/>
      <c r="E13" s="22" t="s">
        <v>43</v>
      </c>
      <c r="F13" s="23" t="s">
        <v>44</v>
      </c>
      <c r="G13" s="24">
        <f>D13*E13</f>
        <v>0</v>
      </c>
    </row>
    <row r="14" spans="1:7" s="25" customFormat="1" ht="15" customHeight="1" x14ac:dyDescent="0.25">
      <c r="A14" s="28"/>
      <c r="B14" s="29"/>
      <c r="C14" s="30" t="s">
        <v>177</v>
      </c>
      <c r="D14" s="30"/>
      <c r="E14" s="30"/>
      <c r="F14" s="30"/>
      <c r="G14" s="31">
        <f>SUM(G12:G13)</f>
        <v>0</v>
      </c>
    </row>
    <row r="15" spans="1:7" s="25" customFormat="1" ht="12.95" customHeight="1" x14ac:dyDescent="0.25"/>
    <row r="16" spans="1:7" s="25" customFormat="1" ht="12.95" customHeight="1" x14ac:dyDescent="0.25"/>
    <row r="17" spans="1:7" s="25" customFormat="1" ht="12.95" customHeight="1" x14ac:dyDescent="0.25"/>
    <row r="18" spans="1:7" ht="2.85" customHeight="1" x14ac:dyDescent="0.25"/>
    <row r="19" spans="1:7" ht="0" hidden="1" customHeight="1" x14ac:dyDescent="0.25"/>
    <row r="20" spans="1:7" ht="17.100000000000001" customHeight="1" x14ac:dyDescent="0.25">
      <c r="A20" s="26" t="s">
        <v>47</v>
      </c>
      <c r="B20" s="21"/>
      <c r="C20" s="21"/>
      <c r="D20" s="21"/>
      <c r="E20" s="21"/>
      <c r="F20" s="21"/>
      <c r="G20" s="21"/>
    </row>
    <row r="21" spans="1:7" ht="2.85" customHeight="1" x14ac:dyDescent="0.25"/>
    <row r="22" spans="1:7" x14ac:dyDescent="0.25">
      <c r="A22" s="4" t="s">
        <v>35</v>
      </c>
      <c r="B22" s="6" t="s">
        <v>36</v>
      </c>
      <c r="C22" s="6" t="s">
        <v>21</v>
      </c>
      <c r="D22" s="4" t="s">
        <v>37</v>
      </c>
      <c r="E22" s="4" t="s">
        <v>38</v>
      </c>
      <c r="F22" s="6" t="s">
        <v>39</v>
      </c>
      <c r="G22" s="4" t="s">
        <v>40</v>
      </c>
    </row>
    <row r="23" spans="1:7" s="25" customFormat="1" ht="24" customHeight="1" x14ac:dyDescent="0.25">
      <c r="A23" s="22">
        <v>1</v>
      </c>
      <c r="B23" s="23" t="s">
        <v>48</v>
      </c>
      <c r="C23" s="23" t="s">
        <v>49</v>
      </c>
      <c r="D23" s="24"/>
      <c r="E23" s="22" t="s">
        <v>50</v>
      </c>
      <c r="F23" s="23" t="s">
        <v>51</v>
      </c>
      <c r="G23" s="24">
        <f t="shared" ref="G23:G43" si="0">D23*E23</f>
        <v>0</v>
      </c>
    </row>
    <row r="24" spans="1:7" s="25" customFormat="1" ht="12.75" customHeight="1" x14ac:dyDescent="0.25">
      <c r="A24" s="32" t="s">
        <v>8</v>
      </c>
      <c r="B24" s="32" t="s">
        <v>8</v>
      </c>
      <c r="C24" s="33" t="s">
        <v>52</v>
      </c>
      <c r="D24" s="32"/>
      <c r="E24" s="32" t="s">
        <v>8</v>
      </c>
      <c r="F24" s="32" t="s">
        <v>8</v>
      </c>
      <c r="G24" s="24"/>
    </row>
    <row r="25" spans="1:7" s="25" customFormat="1" ht="24" customHeight="1" x14ac:dyDescent="0.25">
      <c r="A25" s="22">
        <v>2</v>
      </c>
      <c r="B25" s="23" t="s">
        <v>53</v>
      </c>
      <c r="C25" s="23" t="s">
        <v>54</v>
      </c>
      <c r="D25" s="24"/>
      <c r="E25" s="22" t="s">
        <v>55</v>
      </c>
      <c r="F25" s="23" t="s">
        <v>56</v>
      </c>
      <c r="G25" s="24">
        <f t="shared" si="0"/>
        <v>0</v>
      </c>
    </row>
    <row r="26" spans="1:7" s="25" customFormat="1" ht="12.95" customHeight="1" x14ac:dyDescent="0.25">
      <c r="A26" s="32" t="s">
        <v>8</v>
      </c>
      <c r="B26" s="32" t="s">
        <v>8</v>
      </c>
      <c r="C26" s="33" t="s">
        <v>52</v>
      </c>
      <c r="D26" s="32"/>
      <c r="E26" s="32" t="s">
        <v>8</v>
      </c>
      <c r="F26" s="32" t="s">
        <v>8</v>
      </c>
      <c r="G26" s="24"/>
    </row>
    <row r="27" spans="1:7" s="25" customFormat="1" ht="24" customHeight="1" x14ac:dyDescent="0.25">
      <c r="A27" s="22">
        <v>3</v>
      </c>
      <c r="B27" s="23" t="s">
        <v>57</v>
      </c>
      <c r="C27" s="23" t="s">
        <v>58</v>
      </c>
      <c r="D27" s="24"/>
      <c r="E27" s="22" t="s">
        <v>59</v>
      </c>
      <c r="F27" s="23" t="s">
        <v>60</v>
      </c>
      <c r="G27" s="24">
        <f t="shared" si="0"/>
        <v>0</v>
      </c>
    </row>
    <row r="28" spans="1:7" s="25" customFormat="1" ht="12.95" customHeight="1" x14ac:dyDescent="0.25">
      <c r="A28" s="22">
        <v>4</v>
      </c>
      <c r="B28" s="23" t="s">
        <v>61</v>
      </c>
      <c r="C28" s="23" t="s">
        <v>62</v>
      </c>
      <c r="D28" s="24"/>
      <c r="E28" s="22" t="s">
        <v>63</v>
      </c>
      <c r="F28" s="23" t="s">
        <v>44</v>
      </c>
      <c r="G28" s="24">
        <f t="shared" si="0"/>
        <v>0</v>
      </c>
    </row>
    <row r="29" spans="1:7" s="25" customFormat="1" ht="12.95" customHeight="1" x14ac:dyDescent="0.25">
      <c r="A29" s="22">
        <v>5</v>
      </c>
      <c r="B29" s="23" t="s">
        <v>64</v>
      </c>
      <c r="C29" s="23" t="s">
        <v>65</v>
      </c>
      <c r="D29" s="24"/>
      <c r="E29" s="22" t="s">
        <v>59</v>
      </c>
      <c r="F29" s="23" t="s">
        <v>56</v>
      </c>
      <c r="G29" s="24">
        <f t="shared" si="0"/>
        <v>0</v>
      </c>
    </row>
    <row r="30" spans="1:7" s="25" customFormat="1" ht="24" customHeight="1" x14ac:dyDescent="0.25">
      <c r="A30" s="22">
        <v>6</v>
      </c>
      <c r="B30" s="23" t="s">
        <v>66</v>
      </c>
      <c r="C30" s="23" t="s">
        <v>67</v>
      </c>
      <c r="D30" s="24"/>
      <c r="E30" s="22" t="s">
        <v>55</v>
      </c>
      <c r="F30" s="23" t="s">
        <v>56</v>
      </c>
      <c r="G30" s="24">
        <f t="shared" si="0"/>
        <v>0</v>
      </c>
    </row>
    <row r="31" spans="1:7" s="25" customFormat="1" ht="12.95" customHeight="1" x14ac:dyDescent="0.25">
      <c r="A31" s="32" t="s">
        <v>8</v>
      </c>
      <c r="B31" s="32" t="s">
        <v>8</v>
      </c>
      <c r="C31" s="33" t="s">
        <v>52</v>
      </c>
      <c r="D31" s="32"/>
      <c r="E31" s="32" t="s">
        <v>8</v>
      </c>
      <c r="F31" s="32" t="s">
        <v>8</v>
      </c>
      <c r="G31" s="24"/>
    </row>
    <row r="32" spans="1:7" s="25" customFormat="1" ht="24" customHeight="1" x14ac:dyDescent="0.25">
      <c r="A32" s="22">
        <v>7</v>
      </c>
      <c r="B32" s="23" t="s">
        <v>68</v>
      </c>
      <c r="C32" s="23" t="s">
        <v>69</v>
      </c>
      <c r="D32" s="24"/>
      <c r="E32" s="22" t="s">
        <v>43</v>
      </c>
      <c r="F32" s="23" t="s">
        <v>44</v>
      </c>
      <c r="G32" s="24">
        <f t="shared" si="0"/>
        <v>0</v>
      </c>
    </row>
    <row r="33" spans="1:7" s="25" customFormat="1" ht="24" customHeight="1" x14ac:dyDescent="0.25">
      <c r="A33" s="22">
        <v>8</v>
      </c>
      <c r="B33" s="23" t="s">
        <v>70</v>
      </c>
      <c r="C33" s="23" t="s">
        <v>71</v>
      </c>
      <c r="D33" s="24"/>
      <c r="E33" s="22" t="s">
        <v>72</v>
      </c>
      <c r="F33" s="23" t="s">
        <v>60</v>
      </c>
      <c r="G33" s="24">
        <f t="shared" si="0"/>
        <v>0</v>
      </c>
    </row>
    <row r="34" spans="1:7" s="25" customFormat="1" ht="12.95" customHeight="1" x14ac:dyDescent="0.25">
      <c r="A34" s="32" t="s">
        <v>8</v>
      </c>
      <c r="B34" s="32" t="s">
        <v>8</v>
      </c>
      <c r="C34" s="33" t="s">
        <v>73</v>
      </c>
      <c r="D34" s="32"/>
      <c r="E34" s="32" t="s">
        <v>8</v>
      </c>
      <c r="F34" s="32" t="s">
        <v>8</v>
      </c>
      <c r="G34" s="24"/>
    </row>
    <row r="35" spans="1:7" s="25" customFormat="1" ht="12.95" customHeight="1" x14ac:dyDescent="0.25">
      <c r="A35" s="22">
        <v>9</v>
      </c>
      <c r="B35" s="23" t="s">
        <v>74</v>
      </c>
      <c r="C35" s="23" t="s">
        <v>75</v>
      </c>
      <c r="D35" s="24"/>
      <c r="E35" s="22" t="s">
        <v>55</v>
      </c>
      <c r="F35" s="23" t="s">
        <v>56</v>
      </c>
      <c r="G35" s="24">
        <f t="shared" si="0"/>
        <v>0</v>
      </c>
    </row>
    <row r="36" spans="1:7" s="25" customFormat="1" ht="12.95" customHeight="1" x14ac:dyDescent="0.25">
      <c r="A36" s="32" t="s">
        <v>8</v>
      </c>
      <c r="B36" s="32" t="s">
        <v>8</v>
      </c>
      <c r="C36" s="33" t="s">
        <v>52</v>
      </c>
      <c r="D36" s="32"/>
      <c r="E36" s="32" t="s">
        <v>8</v>
      </c>
      <c r="F36" s="32" t="s">
        <v>8</v>
      </c>
      <c r="G36" s="24"/>
    </row>
    <row r="37" spans="1:7" s="25" customFormat="1" ht="24" customHeight="1" x14ac:dyDescent="0.25">
      <c r="A37" s="22">
        <v>10</v>
      </c>
      <c r="B37" s="23" t="s">
        <v>76</v>
      </c>
      <c r="C37" s="23" t="s">
        <v>77</v>
      </c>
      <c r="D37" s="24"/>
      <c r="E37" s="22" t="s">
        <v>78</v>
      </c>
      <c r="F37" s="23" t="s">
        <v>56</v>
      </c>
      <c r="G37" s="24">
        <f t="shared" si="0"/>
        <v>0</v>
      </c>
    </row>
    <row r="38" spans="1:7" s="25" customFormat="1" ht="12.95" customHeight="1" x14ac:dyDescent="0.25">
      <c r="A38" s="32" t="s">
        <v>8</v>
      </c>
      <c r="B38" s="32" t="s">
        <v>8</v>
      </c>
      <c r="C38" s="33" t="s">
        <v>79</v>
      </c>
      <c r="D38" s="32"/>
      <c r="E38" s="32" t="s">
        <v>8</v>
      </c>
      <c r="F38" s="32" t="s">
        <v>8</v>
      </c>
      <c r="G38" s="24"/>
    </row>
    <row r="39" spans="1:7" s="25" customFormat="1" ht="12.95" customHeight="1" x14ac:dyDescent="0.25">
      <c r="A39" s="22">
        <v>11</v>
      </c>
      <c r="B39" s="23" t="s">
        <v>80</v>
      </c>
      <c r="C39" s="23" t="s">
        <v>81</v>
      </c>
      <c r="D39" s="24"/>
      <c r="E39" s="22" t="s">
        <v>59</v>
      </c>
      <c r="F39" s="23" t="s">
        <v>82</v>
      </c>
      <c r="G39" s="24">
        <f t="shared" si="0"/>
        <v>0</v>
      </c>
    </row>
    <row r="40" spans="1:7" s="25" customFormat="1" ht="24" customHeight="1" x14ac:dyDescent="0.25">
      <c r="A40" s="22">
        <v>12</v>
      </c>
      <c r="B40" s="23" t="s">
        <v>83</v>
      </c>
      <c r="C40" s="23" t="s">
        <v>84</v>
      </c>
      <c r="D40" s="24"/>
      <c r="E40" s="22" t="s">
        <v>85</v>
      </c>
      <c r="F40" s="23" t="s">
        <v>82</v>
      </c>
      <c r="G40" s="24">
        <f t="shared" si="0"/>
        <v>0</v>
      </c>
    </row>
    <row r="41" spans="1:7" s="25" customFormat="1" ht="12.95" customHeight="1" x14ac:dyDescent="0.25">
      <c r="A41" s="32" t="s">
        <v>8</v>
      </c>
      <c r="B41" s="32" t="s">
        <v>8</v>
      </c>
      <c r="C41" s="33" t="s">
        <v>86</v>
      </c>
      <c r="D41" s="32"/>
      <c r="E41" s="32" t="s">
        <v>8</v>
      </c>
      <c r="F41" s="32" t="s">
        <v>8</v>
      </c>
      <c r="G41" s="24"/>
    </row>
    <row r="42" spans="1:7" s="25" customFormat="1" ht="24" customHeight="1" x14ac:dyDescent="0.25">
      <c r="A42" s="22">
        <v>13</v>
      </c>
      <c r="B42" s="23" t="s">
        <v>87</v>
      </c>
      <c r="C42" s="23" t="s">
        <v>88</v>
      </c>
      <c r="D42" s="24"/>
      <c r="E42" s="22" t="s">
        <v>59</v>
      </c>
      <c r="F42" s="23" t="s">
        <v>82</v>
      </c>
      <c r="G42" s="24">
        <f t="shared" si="0"/>
        <v>0</v>
      </c>
    </row>
    <row r="43" spans="1:7" s="25" customFormat="1" ht="12.95" customHeight="1" x14ac:dyDescent="0.25">
      <c r="A43" s="22">
        <v>14</v>
      </c>
      <c r="B43" s="23" t="s">
        <v>89</v>
      </c>
      <c r="C43" s="23" t="s">
        <v>90</v>
      </c>
      <c r="D43" s="24"/>
      <c r="E43" s="22" t="s">
        <v>59</v>
      </c>
      <c r="F43" s="23" t="s">
        <v>82</v>
      </c>
      <c r="G43" s="24">
        <f t="shared" si="0"/>
        <v>0</v>
      </c>
    </row>
    <row r="44" spans="1:7" s="25" customFormat="1" ht="15" customHeight="1" x14ac:dyDescent="0.25">
      <c r="A44" s="28"/>
      <c r="B44" s="29"/>
      <c r="C44" s="30" t="s">
        <v>178</v>
      </c>
      <c r="D44" s="30"/>
      <c r="E44" s="30"/>
      <c r="F44" s="30"/>
      <c r="G44" s="31">
        <f>SUM(G23:G43)</f>
        <v>0</v>
      </c>
    </row>
    <row r="45" spans="1:7" s="25" customFormat="1" ht="12.95" customHeight="1" x14ac:dyDescent="0.25"/>
    <row r="46" spans="1:7" s="25" customFormat="1" ht="12.95" customHeight="1" x14ac:dyDescent="0.25"/>
    <row r="47" spans="1:7" s="25" customFormat="1" ht="12.95" customHeight="1" x14ac:dyDescent="0.25"/>
    <row r="48" spans="1:7" ht="2.85" customHeight="1" x14ac:dyDescent="0.25"/>
    <row r="49" spans="1:7" ht="0" hidden="1" customHeight="1" x14ac:dyDescent="0.25"/>
    <row r="50" spans="1:7" ht="17.100000000000001" customHeight="1" x14ac:dyDescent="0.25">
      <c r="A50" s="26" t="s">
        <v>91</v>
      </c>
      <c r="B50" s="21"/>
      <c r="C50" s="21"/>
      <c r="D50" s="21"/>
      <c r="E50" s="21"/>
      <c r="F50" s="21"/>
      <c r="G50" s="21"/>
    </row>
    <row r="51" spans="1:7" ht="2.85" customHeight="1" x14ac:dyDescent="0.25"/>
    <row r="52" spans="1:7" ht="22.5" x14ac:dyDescent="0.25">
      <c r="A52" s="4" t="s">
        <v>35</v>
      </c>
      <c r="B52" s="6" t="s">
        <v>36</v>
      </c>
      <c r="C52" s="6" t="s">
        <v>21</v>
      </c>
      <c r="D52" s="4" t="s">
        <v>37</v>
      </c>
      <c r="E52" s="4" t="s">
        <v>38</v>
      </c>
      <c r="F52" s="6" t="s">
        <v>39</v>
      </c>
      <c r="G52" s="4" t="s">
        <v>40</v>
      </c>
    </row>
    <row r="53" spans="1:7" s="25" customFormat="1" ht="24" customHeight="1" x14ac:dyDescent="0.25">
      <c r="A53" s="22">
        <v>1</v>
      </c>
      <c r="B53" s="23" t="s">
        <v>92</v>
      </c>
      <c r="C53" s="23" t="s">
        <v>93</v>
      </c>
      <c r="D53" s="24"/>
      <c r="E53" s="22" t="s">
        <v>63</v>
      </c>
      <c r="F53" s="23" t="s">
        <v>44</v>
      </c>
      <c r="G53" s="24">
        <f t="shared" ref="G53" si="1">D53*E53</f>
        <v>0</v>
      </c>
    </row>
    <row r="54" spans="1:7" s="25" customFormat="1" ht="15" customHeight="1" x14ac:dyDescent="0.25">
      <c r="A54" s="28"/>
      <c r="B54" s="29"/>
      <c r="C54" s="30" t="s">
        <v>179</v>
      </c>
      <c r="D54" s="30"/>
      <c r="E54" s="30"/>
      <c r="F54" s="30"/>
      <c r="G54" s="31">
        <f>SUM(G53)</f>
        <v>0</v>
      </c>
    </row>
    <row r="55" spans="1:7" s="25" customFormat="1" ht="12.95" customHeight="1" x14ac:dyDescent="0.25">
      <c r="A55" s="34"/>
      <c r="B55" s="35"/>
      <c r="C55" s="35"/>
      <c r="D55" s="35"/>
      <c r="E55" s="35"/>
      <c r="F55" s="35"/>
      <c r="G55" s="35"/>
    </row>
    <row r="56" spans="1:7" s="25" customFormat="1" ht="24" customHeight="1" x14ac:dyDescent="0.25">
      <c r="A56" s="22">
        <v>2</v>
      </c>
      <c r="B56" s="23" t="s">
        <v>94</v>
      </c>
      <c r="C56" s="23" t="s">
        <v>95</v>
      </c>
      <c r="D56" s="24"/>
      <c r="E56" s="22" t="s">
        <v>96</v>
      </c>
      <c r="F56" s="23" t="s">
        <v>56</v>
      </c>
      <c r="G56" s="24">
        <f t="shared" ref="G56:G73" si="2">D56*E56</f>
        <v>0</v>
      </c>
    </row>
    <row r="57" spans="1:7" s="25" customFormat="1" ht="12.95" customHeight="1" x14ac:dyDescent="0.25">
      <c r="A57" s="32" t="s">
        <v>8</v>
      </c>
      <c r="B57" s="32" t="s">
        <v>8</v>
      </c>
      <c r="C57" s="33" t="s">
        <v>97</v>
      </c>
      <c r="D57" s="32"/>
      <c r="E57" s="32" t="s">
        <v>8</v>
      </c>
      <c r="F57" s="32" t="s">
        <v>8</v>
      </c>
      <c r="G57" s="24"/>
    </row>
    <row r="58" spans="1:7" s="25" customFormat="1" ht="12.95" customHeight="1" x14ac:dyDescent="0.25">
      <c r="A58" s="22">
        <v>3</v>
      </c>
      <c r="B58" s="23" t="s">
        <v>98</v>
      </c>
      <c r="C58" s="23" t="s">
        <v>99</v>
      </c>
      <c r="D58" s="24"/>
      <c r="E58" s="22" t="s">
        <v>100</v>
      </c>
      <c r="F58" s="23" t="s">
        <v>44</v>
      </c>
      <c r="G58" s="24">
        <f t="shared" si="2"/>
        <v>0</v>
      </c>
    </row>
    <row r="59" spans="1:7" s="25" customFormat="1" ht="12.95" customHeight="1" x14ac:dyDescent="0.25">
      <c r="A59" s="32" t="s">
        <v>8</v>
      </c>
      <c r="B59" s="32" t="s">
        <v>8</v>
      </c>
      <c r="C59" s="33" t="s">
        <v>101</v>
      </c>
      <c r="D59" s="32"/>
      <c r="E59" s="32" t="s">
        <v>8</v>
      </c>
      <c r="F59" s="32" t="s">
        <v>8</v>
      </c>
      <c r="G59" s="24"/>
    </row>
    <row r="60" spans="1:7" s="25" customFormat="1" ht="12.95" customHeight="1" x14ac:dyDescent="0.25">
      <c r="A60" s="22">
        <v>4</v>
      </c>
      <c r="B60" s="23" t="s">
        <v>102</v>
      </c>
      <c r="C60" s="23" t="s">
        <v>103</v>
      </c>
      <c r="D60" s="24"/>
      <c r="E60" s="22" t="s">
        <v>100</v>
      </c>
      <c r="F60" s="23" t="s">
        <v>44</v>
      </c>
      <c r="G60" s="24">
        <f t="shared" si="2"/>
        <v>0</v>
      </c>
    </row>
    <row r="61" spans="1:7" s="25" customFormat="1" ht="12.95" customHeight="1" x14ac:dyDescent="0.25">
      <c r="A61" s="32" t="s">
        <v>8</v>
      </c>
      <c r="B61" s="32" t="s">
        <v>8</v>
      </c>
      <c r="C61" s="33" t="s">
        <v>104</v>
      </c>
      <c r="D61" s="32"/>
      <c r="E61" s="32" t="s">
        <v>8</v>
      </c>
      <c r="F61" s="32" t="s">
        <v>8</v>
      </c>
      <c r="G61" s="24"/>
    </row>
    <row r="62" spans="1:7" s="25" customFormat="1" ht="12.95" customHeight="1" x14ac:dyDescent="0.25">
      <c r="A62" s="22">
        <v>5</v>
      </c>
      <c r="B62" s="23" t="s">
        <v>105</v>
      </c>
      <c r="C62" s="23" t="s">
        <v>106</v>
      </c>
      <c r="D62" s="24"/>
      <c r="E62" s="22" t="s">
        <v>43</v>
      </c>
      <c r="F62" s="23" t="s">
        <v>44</v>
      </c>
      <c r="G62" s="24">
        <f t="shared" si="2"/>
        <v>0</v>
      </c>
    </row>
    <row r="63" spans="1:7" s="25" customFormat="1" ht="12.95" customHeight="1" x14ac:dyDescent="0.25">
      <c r="A63" s="32" t="s">
        <v>8</v>
      </c>
      <c r="B63" s="32" t="s">
        <v>8</v>
      </c>
      <c r="C63" s="33" t="s">
        <v>107</v>
      </c>
      <c r="D63" s="32"/>
      <c r="E63" s="32" t="s">
        <v>8</v>
      </c>
      <c r="F63" s="32" t="s">
        <v>8</v>
      </c>
      <c r="G63" s="24"/>
    </row>
    <row r="64" spans="1:7" s="25" customFormat="1" ht="12.95" customHeight="1" x14ac:dyDescent="0.25">
      <c r="A64" s="22">
        <v>6</v>
      </c>
      <c r="B64" s="23" t="s">
        <v>108</v>
      </c>
      <c r="C64" s="23" t="s">
        <v>109</v>
      </c>
      <c r="D64" s="24"/>
      <c r="E64" s="22" t="s">
        <v>43</v>
      </c>
      <c r="F64" s="23" t="s">
        <v>44</v>
      </c>
      <c r="G64" s="24">
        <f t="shared" si="2"/>
        <v>0</v>
      </c>
    </row>
    <row r="65" spans="1:7" s="25" customFormat="1" ht="24" customHeight="1" x14ac:dyDescent="0.25">
      <c r="A65" s="22">
        <v>7</v>
      </c>
      <c r="B65" s="23" t="s">
        <v>110</v>
      </c>
      <c r="C65" s="23" t="s">
        <v>111</v>
      </c>
      <c r="D65" s="24"/>
      <c r="E65" s="22" t="s">
        <v>85</v>
      </c>
      <c r="F65" s="23" t="s">
        <v>44</v>
      </c>
      <c r="G65" s="24">
        <f t="shared" si="2"/>
        <v>0</v>
      </c>
    </row>
    <row r="66" spans="1:7" s="25" customFormat="1" ht="12.95" customHeight="1" x14ac:dyDescent="0.25">
      <c r="A66" s="22">
        <v>8</v>
      </c>
      <c r="B66" s="23" t="s">
        <v>92</v>
      </c>
      <c r="C66" s="23" t="s">
        <v>112</v>
      </c>
      <c r="D66" s="24"/>
      <c r="E66" s="22" t="s">
        <v>85</v>
      </c>
      <c r="F66" s="23" t="s">
        <v>44</v>
      </c>
      <c r="G66" s="24">
        <f t="shared" si="2"/>
        <v>0</v>
      </c>
    </row>
    <row r="67" spans="1:7" s="25" customFormat="1" ht="24" customHeight="1" x14ac:dyDescent="0.25">
      <c r="A67" s="22">
        <v>9</v>
      </c>
      <c r="B67" s="23" t="s">
        <v>113</v>
      </c>
      <c r="C67" s="23" t="s">
        <v>114</v>
      </c>
      <c r="D67" s="24"/>
      <c r="E67" s="22" t="s">
        <v>55</v>
      </c>
      <c r="F67" s="23" t="s">
        <v>56</v>
      </c>
      <c r="G67" s="24">
        <f t="shared" si="2"/>
        <v>0</v>
      </c>
    </row>
    <row r="68" spans="1:7" s="25" customFormat="1" ht="12.95" customHeight="1" x14ac:dyDescent="0.25">
      <c r="A68" s="32" t="s">
        <v>8</v>
      </c>
      <c r="B68" s="32" t="s">
        <v>8</v>
      </c>
      <c r="C68" s="33" t="s">
        <v>52</v>
      </c>
      <c r="D68" s="32"/>
      <c r="E68" s="32" t="s">
        <v>8</v>
      </c>
      <c r="F68" s="32" t="s">
        <v>8</v>
      </c>
      <c r="G68" s="24"/>
    </row>
    <row r="69" spans="1:7" s="25" customFormat="1" ht="24" customHeight="1" x14ac:dyDescent="0.25">
      <c r="A69" s="22">
        <v>10</v>
      </c>
      <c r="B69" s="23" t="s">
        <v>115</v>
      </c>
      <c r="C69" s="23" t="s">
        <v>116</v>
      </c>
      <c r="D69" s="24"/>
      <c r="E69" s="22" t="s">
        <v>117</v>
      </c>
      <c r="F69" s="23" t="s">
        <v>56</v>
      </c>
      <c r="G69" s="24">
        <f t="shared" si="2"/>
        <v>0</v>
      </c>
    </row>
    <row r="70" spans="1:7" s="25" customFormat="1" ht="12.95" customHeight="1" x14ac:dyDescent="0.25">
      <c r="A70" s="32" t="s">
        <v>8</v>
      </c>
      <c r="B70" s="32" t="s">
        <v>8</v>
      </c>
      <c r="C70" s="33" t="s">
        <v>118</v>
      </c>
      <c r="D70" s="32"/>
      <c r="E70" s="32" t="s">
        <v>8</v>
      </c>
      <c r="F70" s="32" t="s">
        <v>8</v>
      </c>
      <c r="G70" s="24"/>
    </row>
    <row r="71" spans="1:7" s="25" customFormat="1" ht="12.95" customHeight="1" x14ac:dyDescent="0.25">
      <c r="A71" s="22">
        <v>11</v>
      </c>
      <c r="B71" s="23" t="s">
        <v>119</v>
      </c>
      <c r="C71" s="23" t="s">
        <v>120</v>
      </c>
      <c r="D71" s="24"/>
      <c r="E71" s="22" t="s">
        <v>121</v>
      </c>
      <c r="F71" s="23" t="s">
        <v>44</v>
      </c>
      <c r="G71" s="24">
        <f t="shared" si="2"/>
        <v>0</v>
      </c>
    </row>
    <row r="72" spans="1:7" s="25" customFormat="1" ht="12.95" customHeight="1" x14ac:dyDescent="0.25">
      <c r="A72" s="32" t="s">
        <v>8</v>
      </c>
      <c r="B72" s="32" t="s">
        <v>8</v>
      </c>
      <c r="C72" s="33" t="s">
        <v>122</v>
      </c>
      <c r="D72" s="32"/>
      <c r="E72" s="32" t="s">
        <v>8</v>
      </c>
      <c r="F72" s="32" t="s">
        <v>8</v>
      </c>
      <c r="G72" s="24"/>
    </row>
    <row r="73" spans="1:7" s="25" customFormat="1" ht="24" customHeight="1" x14ac:dyDescent="0.25">
      <c r="A73" s="22">
        <v>12</v>
      </c>
      <c r="B73" s="23" t="s">
        <v>123</v>
      </c>
      <c r="C73" s="23" t="s">
        <v>124</v>
      </c>
      <c r="D73" s="24"/>
      <c r="E73" s="22" t="s">
        <v>59</v>
      </c>
      <c r="F73" s="23" t="s">
        <v>44</v>
      </c>
      <c r="G73" s="24">
        <f t="shared" si="2"/>
        <v>0</v>
      </c>
    </row>
    <row r="74" spans="1:7" s="25" customFormat="1" ht="15" customHeight="1" x14ac:dyDescent="0.25">
      <c r="A74" s="28"/>
      <c r="B74" s="29"/>
      <c r="C74" s="30" t="s">
        <v>180</v>
      </c>
      <c r="D74" s="30"/>
      <c r="E74" s="30"/>
      <c r="F74" s="30"/>
      <c r="G74" s="31">
        <f>SUM(G56:G73)</f>
        <v>0</v>
      </c>
    </row>
    <row r="75" spans="1:7" s="25" customFormat="1" ht="12.95" customHeight="1" x14ac:dyDescent="0.25"/>
    <row r="76" spans="1:7" s="25" customFormat="1" ht="12.95" customHeight="1" x14ac:dyDescent="0.25"/>
    <row r="77" spans="1:7" s="25" customFormat="1" ht="12.95" customHeight="1" x14ac:dyDescent="0.25"/>
    <row r="78" spans="1:7" ht="2.85" customHeight="1" x14ac:dyDescent="0.25"/>
    <row r="79" spans="1:7" ht="0" hidden="1" customHeight="1" x14ac:dyDescent="0.25"/>
    <row r="80" spans="1:7" ht="17.100000000000001" customHeight="1" x14ac:dyDescent="0.25">
      <c r="A80" s="26" t="s">
        <v>125</v>
      </c>
      <c r="B80" s="21"/>
      <c r="C80" s="21"/>
      <c r="D80" s="21"/>
      <c r="E80" s="21"/>
      <c r="F80" s="21"/>
      <c r="G80" s="21"/>
    </row>
    <row r="81" spans="1:7" ht="2.85" customHeight="1" x14ac:dyDescent="0.25"/>
    <row r="82" spans="1:7" ht="22.5" x14ac:dyDescent="0.25">
      <c r="A82" s="4" t="s">
        <v>35</v>
      </c>
      <c r="B82" s="6" t="s">
        <v>36</v>
      </c>
      <c r="C82" s="6" t="s">
        <v>21</v>
      </c>
      <c r="D82" s="4" t="s">
        <v>37</v>
      </c>
      <c r="E82" s="4" t="s">
        <v>38</v>
      </c>
      <c r="F82" s="6" t="s">
        <v>39</v>
      </c>
      <c r="G82" s="4" t="s">
        <v>40</v>
      </c>
    </row>
    <row r="83" spans="1:7" s="25" customFormat="1" ht="12.95" customHeight="1" x14ac:dyDescent="0.25">
      <c r="A83" s="22">
        <v>1</v>
      </c>
      <c r="B83" s="23" t="s">
        <v>126</v>
      </c>
      <c r="C83" s="23" t="s">
        <v>127</v>
      </c>
      <c r="D83" s="24"/>
      <c r="E83" s="22" t="s">
        <v>63</v>
      </c>
      <c r="F83" s="23" t="s">
        <v>44</v>
      </c>
      <c r="G83" s="24">
        <f t="shared" ref="G83:G90" si="3">D83*E83</f>
        <v>0</v>
      </c>
    </row>
    <row r="84" spans="1:7" s="25" customFormat="1" ht="12.95" customHeight="1" x14ac:dyDescent="0.25">
      <c r="A84" s="22">
        <v>2</v>
      </c>
      <c r="B84" s="23" t="s">
        <v>128</v>
      </c>
      <c r="C84" s="23" t="s">
        <v>129</v>
      </c>
      <c r="D84" s="24"/>
      <c r="E84" s="22" t="s">
        <v>59</v>
      </c>
      <c r="F84" s="23" t="s">
        <v>44</v>
      </c>
      <c r="G84" s="24">
        <f t="shared" si="3"/>
        <v>0</v>
      </c>
    </row>
    <row r="85" spans="1:7" s="25" customFormat="1" ht="12.95" customHeight="1" x14ac:dyDescent="0.25">
      <c r="A85" s="22">
        <v>3</v>
      </c>
      <c r="B85" s="23" t="s">
        <v>130</v>
      </c>
      <c r="C85" s="23" t="s">
        <v>131</v>
      </c>
      <c r="D85" s="24"/>
      <c r="E85" s="22" t="s">
        <v>59</v>
      </c>
      <c r="F85" s="23" t="s">
        <v>44</v>
      </c>
      <c r="G85" s="24">
        <f t="shared" si="3"/>
        <v>0</v>
      </c>
    </row>
    <row r="86" spans="1:7" s="25" customFormat="1" ht="12.95" customHeight="1" x14ac:dyDescent="0.25">
      <c r="A86" s="22">
        <v>4</v>
      </c>
      <c r="B86" s="23" t="s">
        <v>132</v>
      </c>
      <c r="C86" s="23" t="s">
        <v>133</v>
      </c>
      <c r="D86" s="24"/>
      <c r="E86" s="22" t="s">
        <v>85</v>
      </c>
      <c r="F86" s="23" t="s">
        <v>44</v>
      </c>
      <c r="G86" s="24">
        <f t="shared" si="3"/>
        <v>0</v>
      </c>
    </row>
    <row r="87" spans="1:7" s="25" customFormat="1" ht="12.95" customHeight="1" x14ac:dyDescent="0.25">
      <c r="A87" s="22">
        <v>5</v>
      </c>
      <c r="B87" s="23" t="s">
        <v>134</v>
      </c>
      <c r="C87" s="23" t="s">
        <v>135</v>
      </c>
      <c r="D87" s="24"/>
      <c r="E87" s="22" t="s">
        <v>59</v>
      </c>
      <c r="F87" s="23" t="s">
        <v>44</v>
      </c>
      <c r="G87" s="24">
        <f t="shared" si="3"/>
        <v>0</v>
      </c>
    </row>
    <row r="88" spans="1:7" s="25" customFormat="1" ht="12.95" customHeight="1" x14ac:dyDescent="0.25">
      <c r="A88" s="22">
        <v>6</v>
      </c>
      <c r="B88" s="23" t="s">
        <v>136</v>
      </c>
      <c r="C88" s="23" t="s">
        <v>137</v>
      </c>
      <c r="D88" s="24"/>
      <c r="E88" s="22" t="s">
        <v>59</v>
      </c>
      <c r="F88" s="23" t="s">
        <v>44</v>
      </c>
      <c r="G88" s="24">
        <f t="shared" si="3"/>
        <v>0</v>
      </c>
    </row>
    <row r="89" spans="1:7" s="25" customFormat="1" ht="12.95" customHeight="1" x14ac:dyDescent="0.25">
      <c r="A89" s="22">
        <v>7</v>
      </c>
      <c r="B89" s="23" t="s">
        <v>138</v>
      </c>
      <c r="C89" s="23" t="s">
        <v>139</v>
      </c>
      <c r="D89" s="24"/>
      <c r="E89" s="22" t="s">
        <v>59</v>
      </c>
      <c r="F89" s="23" t="s">
        <v>44</v>
      </c>
      <c r="G89" s="24">
        <f t="shared" si="3"/>
        <v>0</v>
      </c>
    </row>
    <row r="90" spans="1:7" s="25" customFormat="1" ht="12.95" customHeight="1" x14ac:dyDescent="0.25">
      <c r="A90" s="22">
        <v>8</v>
      </c>
      <c r="B90" s="23" t="s">
        <v>140</v>
      </c>
      <c r="C90" s="23" t="s">
        <v>141</v>
      </c>
      <c r="D90" s="24"/>
      <c r="E90" s="22" t="s">
        <v>59</v>
      </c>
      <c r="F90" s="23" t="s">
        <v>44</v>
      </c>
      <c r="G90" s="24">
        <f t="shared" si="3"/>
        <v>0</v>
      </c>
    </row>
    <row r="91" spans="1:7" s="25" customFormat="1" ht="15" customHeight="1" x14ac:dyDescent="0.25">
      <c r="A91" s="28"/>
      <c r="B91" s="29"/>
      <c r="C91" s="30" t="s">
        <v>181</v>
      </c>
      <c r="D91" s="30"/>
      <c r="E91" s="30"/>
      <c r="F91" s="30"/>
      <c r="G91" s="31">
        <f>SUM(G83:G90)</f>
        <v>0</v>
      </c>
    </row>
    <row r="92" spans="1:7" s="25" customFormat="1" ht="12.95" customHeight="1" x14ac:dyDescent="0.25"/>
    <row r="93" spans="1:7" s="25" customFormat="1" ht="12.95" customHeight="1" x14ac:dyDescent="0.25"/>
    <row r="94" spans="1:7" s="25" customFormat="1" ht="12.95" customHeight="1" x14ac:dyDescent="0.25"/>
    <row r="95" spans="1:7" ht="2.85" customHeight="1" x14ac:dyDescent="0.25"/>
    <row r="96" spans="1:7" ht="17.100000000000001" customHeight="1" x14ac:dyDescent="0.25">
      <c r="A96" s="20" t="s">
        <v>142</v>
      </c>
      <c r="B96" s="21"/>
      <c r="C96" s="21"/>
      <c r="D96" s="21"/>
      <c r="E96" s="21"/>
      <c r="F96" s="21"/>
      <c r="G96" s="21"/>
    </row>
    <row r="97" spans="1:7" ht="2.85" customHeight="1" x14ac:dyDescent="0.25"/>
    <row r="98" spans="1:7" ht="11.45" customHeight="1" x14ac:dyDescent="0.25">
      <c r="A98" s="15" t="s">
        <v>35</v>
      </c>
      <c r="B98" s="14"/>
      <c r="C98" s="5"/>
      <c r="D98" s="5"/>
      <c r="E98" s="5"/>
      <c r="F98" s="5"/>
      <c r="G98" s="5"/>
    </row>
    <row r="99" spans="1:7" s="25" customFormat="1" ht="12.95" customHeight="1" x14ac:dyDescent="0.25">
      <c r="A99" s="42">
        <v>1</v>
      </c>
      <c r="B99" s="38" t="s">
        <v>143</v>
      </c>
      <c r="C99" s="38" t="s">
        <v>144</v>
      </c>
      <c r="D99" s="43"/>
      <c r="E99" s="43">
        <v>3</v>
      </c>
      <c r="F99" s="38" t="s">
        <v>44</v>
      </c>
      <c r="G99" s="24">
        <f t="shared" ref="G99:G120" si="4">D99*E99</f>
        <v>0</v>
      </c>
    </row>
    <row r="100" spans="1:7" s="25" customFormat="1" ht="12.95" customHeight="1" x14ac:dyDescent="0.25">
      <c r="A100" s="42">
        <v>2</v>
      </c>
      <c r="B100" s="38" t="s">
        <v>145</v>
      </c>
      <c r="C100" s="38" t="s">
        <v>146</v>
      </c>
      <c r="D100" s="43"/>
      <c r="E100" s="43">
        <v>5</v>
      </c>
      <c r="F100" s="38" t="s">
        <v>44</v>
      </c>
      <c r="G100" s="24">
        <f t="shared" si="4"/>
        <v>0</v>
      </c>
    </row>
    <row r="101" spans="1:7" s="25" customFormat="1" ht="12.95" customHeight="1" x14ac:dyDescent="0.25">
      <c r="A101" s="27">
        <v>3</v>
      </c>
      <c r="B101" s="37" t="s">
        <v>147</v>
      </c>
      <c r="C101" s="38" t="s">
        <v>148</v>
      </c>
      <c r="D101" s="39"/>
      <c r="E101" s="39">
        <v>50</v>
      </c>
      <c r="F101" s="37" t="s">
        <v>56</v>
      </c>
      <c r="G101" s="44">
        <f t="shared" si="4"/>
        <v>0</v>
      </c>
    </row>
    <row r="102" spans="1:7" s="25" customFormat="1" ht="12.95" customHeight="1" x14ac:dyDescent="0.25">
      <c r="A102" s="40"/>
      <c r="B102" s="40"/>
      <c r="C102" s="38" t="s">
        <v>52</v>
      </c>
      <c r="D102" s="39"/>
      <c r="E102" s="39"/>
      <c r="F102" s="37"/>
      <c r="G102" s="44"/>
    </row>
    <row r="103" spans="1:7" s="25" customFormat="1" ht="12.95" customHeight="1" x14ac:dyDescent="0.25">
      <c r="A103" s="27">
        <v>4</v>
      </c>
      <c r="B103" s="37" t="s">
        <v>149</v>
      </c>
      <c r="C103" s="38" t="s">
        <v>150</v>
      </c>
      <c r="D103" s="39"/>
      <c r="E103" s="39">
        <v>6</v>
      </c>
      <c r="F103" s="37" t="s">
        <v>56</v>
      </c>
      <c r="G103" s="44">
        <f t="shared" si="4"/>
        <v>0</v>
      </c>
    </row>
    <row r="104" spans="1:7" s="25" customFormat="1" ht="12.95" customHeight="1" x14ac:dyDescent="0.25">
      <c r="A104" s="40"/>
      <c r="B104" s="40"/>
      <c r="C104" s="38" t="s">
        <v>118</v>
      </c>
      <c r="D104" s="39"/>
      <c r="E104" s="39"/>
      <c r="F104" s="37"/>
      <c r="G104" s="44"/>
    </row>
    <row r="105" spans="1:7" s="25" customFormat="1" ht="12.95" customHeight="1" x14ac:dyDescent="0.25">
      <c r="A105" s="42">
        <v>5</v>
      </c>
      <c r="B105" s="38" t="s">
        <v>151</v>
      </c>
      <c r="C105" s="38" t="s">
        <v>152</v>
      </c>
      <c r="D105" s="43"/>
      <c r="E105" s="43">
        <v>1</v>
      </c>
      <c r="F105" s="38" t="s">
        <v>44</v>
      </c>
      <c r="G105" s="24">
        <f t="shared" si="4"/>
        <v>0</v>
      </c>
    </row>
    <row r="106" spans="1:7" s="25" customFormat="1" ht="12.95" customHeight="1" x14ac:dyDescent="0.25">
      <c r="A106" s="42">
        <v>6</v>
      </c>
      <c r="B106" s="38" t="s">
        <v>153</v>
      </c>
      <c r="C106" s="38" t="s">
        <v>154</v>
      </c>
      <c r="D106" s="43"/>
      <c r="E106" s="43">
        <v>3</v>
      </c>
      <c r="F106" s="38" t="s">
        <v>44</v>
      </c>
      <c r="G106" s="24">
        <f t="shared" si="4"/>
        <v>0</v>
      </c>
    </row>
    <row r="107" spans="1:7" s="25" customFormat="1" ht="12.95" customHeight="1" x14ac:dyDescent="0.25">
      <c r="A107" s="42">
        <v>7</v>
      </c>
      <c r="B107" s="38" t="s">
        <v>155</v>
      </c>
      <c r="C107" s="38" t="s">
        <v>156</v>
      </c>
      <c r="D107" s="43"/>
      <c r="E107" s="43">
        <v>3</v>
      </c>
      <c r="F107" s="38" t="s">
        <v>44</v>
      </c>
      <c r="G107" s="24">
        <f t="shared" si="4"/>
        <v>0</v>
      </c>
    </row>
    <row r="108" spans="1:7" s="25" customFormat="1" ht="12.95" customHeight="1" x14ac:dyDescent="0.25">
      <c r="A108" s="27">
        <v>8</v>
      </c>
      <c r="B108" s="37" t="s">
        <v>157</v>
      </c>
      <c r="C108" s="38" t="s">
        <v>158</v>
      </c>
      <c r="D108" s="39"/>
      <c r="E108" s="39">
        <v>12</v>
      </c>
      <c r="F108" s="37" t="s">
        <v>56</v>
      </c>
      <c r="G108" s="44">
        <f t="shared" si="4"/>
        <v>0</v>
      </c>
    </row>
    <row r="109" spans="1:7" s="25" customFormat="1" ht="12.95" customHeight="1" x14ac:dyDescent="0.25">
      <c r="A109" s="40"/>
      <c r="B109" s="40"/>
      <c r="C109" s="38" t="s">
        <v>159</v>
      </c>
      <c r="D109" s="39"/>
      <c r="E109" s="39"/>
      <c r="F109" s="37"/>
      <c r="G109" s="44"/>
    </row>
    <row r="110" spans="1:7" s="25" customFormat="1" ht="12.95" customHeight="1" x14ac:dyDescent="0.25">
      <c r="A110" s="27">
        <v>9</v>
      </c>
      <c r="B110" s="37" t="s">
        <v>160</v>
      </c>
      <c r="C110" s="38" t="s">
        <v>161</v>
      </c>
      <c r="D110" s="39"/>
      <c r="E110" s="39">
        <v>65</v>
      </c>
      <c r="F110" s="37" t="s">
        <v>56</v>
      </c>
      <c r="G110" s="44">
        <f t="shared" si="4"/>
        <v>0</v>
      </c>
    </row>
    <row r="111" spans="1:7" s="25" customFormat="1" ht="12.95" customHeight="1" x14ac:dyDescent="0.25">
      <c r="A111" s="27"/>
      <c r="B111" s="37"/>
      <c r="C111" s="38" t="s">
        <v>79</v>
      </c>
      <c r="D111" s="39"/>
      <c r="E111" s="39"/>
      <c r="F111" s="37"/>
      <c r="G111" s="44"/>
    </row>
    <row r="112" spans="1:7" s="25" customFormat="1" ht="24" customHeight="1" x14ac:dyDescent="0.25">
      <c r="A112" s="42">
        <v>10</v>
      </c>
      <c r="B112" s="38" t="s">
        <v>162</v>
      </c>
      <c r="C112" s="38" t="s">
        <v>163</v>
      </c>
      <c r="D112" s="43"/>
      <c r="E112" s="43">
        <v>3</v>
      </c>
      <c r="F112" s="38" t="s">
        <v>44</v>
      </c>
      <c r="G112" s="24">
        <f t="shared" si="4"/>
        <v>0</v>
      </c>
    </row>
    <row r="113" spans="1:7" s="25" customFormat="1" ht="24" customHeight="1" x14ac:dyDescent="0.25">
      <c r="A113" s="42">
        <v>11</v>
      </c>
      <c r="B113" s="38" t="s">
        <v>164</v>
      </c>
      <c r="C113" s="38" t="s">
        <v>165</v>
      </c>
      <c r="D113" s="43"/>
      <c r="E113" s="43">
        <v>2</v>
      </c>
      <c r="F113" s="38" t="s">
        <v>44</v>
      </c>
      <c r="G113" s="24">
        <f t="shared" si="4"/>
        <v>0</v>
      </c>
    </row>
    <row r="114" spans="1:7" s="25" customFormat="1" ht="24" customHeight="1" x14ac:dyDescent="0.25">
      <c r="A114" s="42">
        <v>12</v>
      </c>
      <c r="B114" s="38" t="s">
        <v>166</v>
      </c>
      <c r="C114" s="38" t="s">
        <v>167</v>
      </c>
      <c r="D114" s="43"/>
      <c r="E114" s="43">
        <v>3</v>
      </c>
      <c r="F114" s="38" t="s">
        <v>44</v>
      </c>
      <c r="G114" s="24">
        <f t="shared" si="4"/>
        <v>0</v>
      </c>
    </row>
    <row r="115" spans="1:7" s="25" customFormat="1" ht="12.95" customHeight="1" x14ac:dyDescent="0.25">
      <c r="A115" s="42">
        <v>13</v>
      </c>
      <c r="B115" s="38" t="s">
        <v>168</v>
      </c>
      <c r="C115" s="38" t="s">
        <v>169</v>
      </c>
      <c r="D115" s="43"/>
      <c r="E115" s="43">
        <v>3</v>
      </c>
      <c r="F115" s="38" t="s">
        <v>44</v>
      </c>
      <c r="G115" s="24">
        <f t="shared" si="4"/>
        <v>0</v>
      </c>
    </row>
    <row r="116" spans="1:7" s="25" customFormat="1" ht="12.95" customHeight="1" x14ac:dyDescent="0.25">
      <c r="A116" s="27">
        <v>14</v>
      </c>
      <c r="B116" s="37" t="s">
        <v>170</v>
      </c>
      <c r="C116" s="38" t="s">
        <v>171</v>
      </c>
      <c r="D116" s="39"/>
      <c r="E116" s="39">
        <v>50</v>
      </c>
      <c r="F116" s="37" t="s">
        <v>56</v>
      </c>
      <c r="G116" s="44">
        <f t="shared" si="4"/>
        <v>0</v>
      </c>
    </row>
    <row r="117" spans="1:7" s="25" customFormat="1" ht="12.95" customHeight="1" x14ac:dyDescent="0.25">
      <c r="A117" s="40"/>
      <c r="B117" s="40"/>
      <c r="C117" s="38" t="s">
        <v>52</v>
      </c>
      <c r="D117" s="39"/>
      <c r="E117" s="39"/>
      <c r="F117" s="37"/>
      <c r="G117" s="44"/>
    </row>
    <row r="118" spans="1:7" s="25" customFormat="1" ht="12.95" customHeight="1" x14ac:dyDescent="0.25">
      <c r="A118" s="27">
        <v>15</v>
      </c>
      <c r="B118" s="37" t="s">
        <v>172</v>
      </c>
      <c r="C118" s="38" t="s">
        <v>173</v>
      </c>
      <c r="D118" s="39"/>
      <c r="E118" s="39">
        <v>65</v>
      </c>
      <c r="F118" s="37" t="s">
        <v>56</v>
      </c>
      <c r="G118" s="44">
        <f t="shared" si="4"/>
        <v>0</v>
      </c>
    </row>
    <row r="119" spans="1:7" s="25" customFormat="1" ht="12.95" customHeight="1" x14ac:dyDescent="0.25">
      <c r="A119" s="40"/>
      <c r="B119" s="40"/>
      <c r="C119" s="38" t="s">
        <v>79</v>
      </c>
      <c r="D119" s="39"/>
      <c r="E119" s="39"/>
      <c r="F119" s="37"/>
      <c r="G119" s="44"/>
    </row>
    <row r="120" spans="1:7" s="25" customFormat="1" ht="12.95" customHeight="1" x14ac:dyDescent="0.25">
      <c r="A120" s="42">
        <v>16</v>
      </c>
      <c r="B120" s="38" t="s">
        <v>174</v>
      </c>
      <c r="C120" s="38" t="s">
        <v>175</v>
      </c>
      <c r="D120" s="43"/>
      <c r="E120" s="43">
        <v>3</v>
      </c>
      <c r="F120" s="38" t="s">
        <v>44</v>
      </c>
      <c r="G120" s="24">
        <f t="shared" si="4"/>
        <v>0</v>
      </c>
    </row>
    <row r="121" spans="1:7" s="25" customFormat="1" ht="15" customHeight="1" x14ac:dyDescent="0.25">
      <c r="A121" s="28"/>
      <c r="B121" s="29"/>
      <c r="C121" s="30" t="s">
        <v>182</v>
      </c>
      <c r="D121" s="30"/>
      <c r="E121" s="30"/>
      <c r="F121" s="30"/>
      <c r="G121" s="31">
        <f>SUM(G99:G120)</f>
        <v>0</v>
      </c>
    </row>
    <row r="122" spans="1:7" s="25" customFormat="1" ht="12.95" customHeight="1" x14ac:dyDescent="0.25"/>
    <row r="123" spans="1:7" s="25" customFormat="1" ht="12.95" customHeight="1" x14ac:dyDescent="0.25">
      <c r="A123" s="42"/>
      <c r="B123" s="38"/>
      <c r="C123" s="38" t="s">
        <v>183</v>
      </c>
      <c r="D123" s="43">
        <f>G101+G103+G108+G110+G116+G118</f>
        <v>0</v>
      </c>
      <c r="E123" s="43">
        <v>5</v>
      </c>
      <c r="F123" s="38" t="s">
        <v>184</v>
      </c>
      <c r="G123" s="24">
        <f>D123*E123/100</f>
        <v>0</v>
      </c>
    </row>
    <row r="124" spans="1:7" s="25" customFormat="1" ht="15" customHeight="1" x14ac:dyDescent="0.25">
      <c r="A124" s="28"/>
      <c r="B124" s="29"/>
      <c r="C124" s="30" t="s">
        <v>182</v>
      </c>
      <c r="D124" s="30"/>
      <c r="E124" s="30"/>
      <c r="F124" s="30"/>
      <c r="G124" s="31">
        <f>SUM(G121:G123)</f>
        <v>0</v>
      </c>
    </row>
    <row r="125" spans="1:7" s="25" customFormat="1" ht="12.95" customHeight="1" x14ac:dyDescent="0.25">
      <c r="A125" s="42"/>
      <c r="B125" s="38"/>
      <c r="C125" s="38"/>
      <c r="D125" s="43"/>
      <c r="E125" s="43"/>
      <c r="F125" s="38"/>
      <c r="G125" s="24"/>
    </row>
  </sheetData>
  <mergeCells count="53">
    <mergeCell ref="A1:G1"/>
    <mergeCell ref="A2:G2"/>
    <mergeCell ref="A3:G3"/>
    <mergeCell ref="C14:F14"/>
    <mergeCell ref="C44:F44"/>
    <mergeCell ref="C54:F54"/>
    <mergeCell ref="C74:F74"/>
    <mergeCell ref="C91:F91"/>
    <mergeCell ref="C121:F121"/>
    <mergeCell ref="C124:F124"/>
    <mergeCell ref="F118:F119"/>
    <mergeCell ref="G118:G119"/>
    <mergeCell ref="A118:A119"/>
    <mergeCell ref="B118:B119"/>
    <mergeCell ref="D118:D119"/>
    <mergeCell ref="E118:E119"/>
    <mergeCell ref="D116:D117"/>
    <mergeCell ref="E116:E117"/>
    <mergeCell ref="F116:F117"/>
    <mergeCell ref="G116:G117"/>
    <mergeCell ref="A116:A117"/>
    <mergeCell ref="B116:B117"/>
    <mergeCell ref="F110:F111"/>
    <mergeCell ref="G110:G111"/>
    <mergeCell ref="A110:A111"/>
    <mergeCell ref="B110:B111"/>
    <mergeCell ref="D110:D111"/>
    <mergeCell ref="E110:E111"/>
    <mergeCell ref="D108:D109"/>
    <mergeCell ref="E108:E109"/>
    <mergeCell ref="F108:F109"/>
    <mergeCell ref="G108:G109"/>
    <mergeCell ref="A108:A109"/>
    <mergeCell ref="B108:B109"/>
    <mergeCell ref="F101:F102"/>
    <mergeCell ref="G101:G102"/>
    <mergeCell ref="D103:D104"/>
    <mergeCell ref="E103:E104"/>
    <mergeCell ref="F103:F104"/>
    <mergeCell ref="G103:G104"/>
    <mergeCell ref="A101:A102"/>
    <mergeCell ref="B101:B102"/>
    <mergeCell ref="A103:A104"/>
    <mergeCell ref="B103:B104"/>
    <mergeCell ref="D101:D102"/>
    <mergeCell ref="E101:E102"/>
    <mergeCell ref="A96:G96"/>
    <mergeCell ref="A98:B98"/>
    <mergeCell ref="A80:G80"/>
    <mergeCell ref="A50:G50"/>
    <mergeCell ref="A20:G20"/>
    <mergeCell ref="A6:G6"/>
    <mergeCell ref="A9:G9"/>
  </mergeCells>
  <pageMargins left="0" right="0" top="0" bottom="0.39370078740157483" header="0" footer="0"/>
  <pageSetup paperSize="9" orientation="portrait" r:id="rId1"/>
  <headerFooter alignWithMargins="0">
    <oddFooter>&amp;Cstr.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Titulní list rozpočtu</vt:lpstr>
      <vt:lpstr>Rekapitulace</vt:lpstr>
      <vt:lpstr>Položky všech ceníků</vt:lpstr>
      <vt:lpstr>'Položky všech ceníků'!Názvy_tisku</vt:lpstr>
      <vt:lpstr>'Titulní list rozpočtu'!Názvy_tisku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Jirásek</dc:creator>
  <cp:lastModifiedBy>Lukáš Jirásek</cp:lastModifiedBy>
  <cp:lastPrinted>2025-02-24T12:49:30Z</cp:lastPrinted>
  <dcterms:created xsi:type="dcterms:W3CDTF">2025-02-24T12:50:00Z</dcterms:created>
  <dcterms:modified xsi:type="dcterms:W3CDTF">2025-02-24T12:50:52Z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